
<file path=[Content_Types].xml><?xml version="1.0" encoding="utf-8"?>
<Types xmlns="http://schemas.openxmlformats.org/package/2006/content-types">
  <Override PartName="/xl/theme/themeOverride4.xml" ContentType="application/vnd.openxmlformats-officedocument.themeOverride+xml"/>
  <Override PartName="/xl/charts/chart6.xml" ContentType="application/vnd.openxmlformats-officedocument.drawingml.chart+xml"/>
  <Override PartName="/xl/charts/chart2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theme/themeOverride2.xml" ContentType="application/vnd.openxmlformats-officedocument.themeOverride+xml"/>
  <Override PartName="/xl/charts/chart4.xml" ContentType="application/vnd.openxmlformats-officedocument.drawingml.chart+xml"/>
  <Override PartName="/xl/theme/themeOverride19.xml" ContentType="application/vnd.openxmlformats-officedocument.themeOverride+xml"/>
  <Override PartName="/xl/charts/chart2.xml" ContentType="application/vnd.openxmlformats-officedocument.drawingml.chart+xml"/>
  <Override PartName="/xl/theme/themeOverride17.xml" ContentType="application/vnd.openxmlformats-officedocument.themeOverride+xml"/>
  <Override PartName="/xl/theme/themeOverride28.xml" ContentType="application/vnd.openxmlformats-officedocument.themeOverride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theme/themeOverride15.xml" ContentType="application/vnd.openxmlformats-officedocument.themeOverride+xml"/>
  <Override PartName="/xl/theme/themeOverride24.xml" ContentType="application/vnd.openxmlformats-officedocument.themeOverride+xml"/>
  <Override PartName="/xl/theme/themeOverride26.xml" ContentType="application/vnd.openxmlformats-officedocument.themeOverride+xml"/>
  <Override PartName="/xl/charts/chart29.xml" ContentType="application/vnd.openxmlformats-officedocument.drawingml.char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theme/themeOverride13.xml" ContentType="application/vnd.openxmlformats-officedocument.themeOverride+xml"/>
  <Override PartName="/xl/charts/chart18.xml" ContentType="application/vnd.openxmlformats-officedocument.drawingml.chart+xml"/>
  <Override PartName="/xl/theme/themeOverride22.xml" ContentType="application/vnd.openxmlformats-officedocument.themeOverride+xml"/>
  <Override PartName="/xl/charts/chart27.xml" ContentType="application/vnd.openxmlformats-officedocument.drawingml.chart+xml"/>
  <Override PartName="/xl/theme/themeOverride33.xml" ContentType="application/vnd.openxmlformats-officedocument.themeOverride+xml"/>
  <Override PartName="/xl/charts/chart36.xml" ContentType="application/vnd.openxmlformats-officedocument.drawingml.chart+xml"/>
  <Override PartName="/xl/worksheets/sheet1.xml" ContentType="application/vnd.openxmlformats-officedocument.spreadsheetml.worksheet+xml"/>
  <Override PartName="/xl/theme/themeOverride11.xml" ContentType="application/vnd.openxmlformats-officedocument.themeOverride+xml"/>
  <Override PartName="/xl/charts/chart16.xml" ContentType="application/vnd.openxmlformats-officedocument.drawingml.chart+xml"/>
  <Override PartName="/xl/theme/themeOverride20.xml" ContentType="application/vnd.openxmlformats-officedocument.themeOverride+xml"/>
  <Override PartName="/xl/charts/chart25.xml" ContentType="application/vnd.openxmlformats-officedocument.drawingml.chart+xml"/>
  <Override PartName="/xl/theme/themeOverride31.xml" ContentType="application/vnd.openxmlformats-officedocument.themeOverride+xml"/>
  <Override PartName="/xl/charts/chart34.xml" ContentType="application/vnd.openxmlformats-officedocument.drawingml.chart+xml"/>
  <Override PartName="/xl/sharedStrings.xml" ContentType="application/vnd.openxmlformats-officedocument.spreadsheetml.sharedStrings+xml"/>
  <Override PartName="/xl/theme/themeOverride9.xml" ContentType="application/vnd.openxmlformats-officedocument.themeOverride+xml"/>
  <Override PartName="/xl/charts/chart14.xml" ContentType="application/vnd.openxmlformats-officedocument.drawingml.chart+xml"/>
  <Override PartName="/xl/charts/chart23.xml" ContentType="application/vnd.openxmlformats-officedocument.drawingml.chart+xml"/>
  <Override PartName="/xl/charts/chart32.xml" ContentType="application/vnd.openxmlformats-officedocument.drawingml.chart+xml"/>
  <Override PartName="/xl/theme/themeOverride6.xml" ContentType="application/vnd.openxmlformats-officedocument.themeOverride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docProps/core.xml" ContentType="application/vnd.openxmlformats-package.core-properties+xml"/>
  <Override PartName="/xl/theme/themeOverride5.xml" ContentType="application/vnd.openxmlformats-officedocument.themeOverride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Override3.xml" ContentType="application/vnd.openxmlformats-officedocument.themeOverride+xml"/>
  <Override PartName="/xl/charts/chart5.xml" ContentType="application/vnd.openxmlformats-officedocument.drawingml.chart+xml"/>
  <Override PartName="/xl/theme/themeOverride29.xml" ContentType="application/vnd.openxmlformats-officedocument.themeOverride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theme/themeOverride18.xml" ContentType="application/vnd.openxmlformats-officedocument.themeOverride+xml"/>
  <Override PartName="/xl/theme/themeOverride27.xml" ContentType="application/vnd.openxmlformats-officedocument.themeOverride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theme/themeOverride16.xml" ContentType="application/vnd.openxmlformats-officedocument.themeOverride+xml"/>
  <Override PartName="/xl/theme/themeOverride25.xml" ContentType="application/vnd.openxmlformats-officedocument.themeOverride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theme/themeOverride14.xml" ContentType="application/vnd.openxmlformats-officedocument.themeOverride+xml"/>
  <Override PartName="/xl/charts/chart19.xml" ContentType="application/vnd.openxmlformats-officedocument.drawingml.chart+xml"/>
  <Override PartName="/xl/theme/themeOverride23.xml" ContentType="application/vnd.openxmlformats-officedocument.themeOverride+xml"/>
  <Override PartName="/xl/charts/chart28.xml" ContentType="application/vnd.openxmlformats-officedocument.drawingml.chart+xml"/>
  <Override PartName="/xl/theme/themeOverride32.xml" ContentType="application/vnd.openxmlformats-officedocument.themeOverride+xml"/>
  <Override PartName="/xl/theme/themeOverride12.xml" ContentType="application/vnd.openxmlformats-officedocument.themeOverride+xml"/>
  <Override PartName="/xl/charts/chart17.xml" ContentType="application/vnd.openxmlformats-officedocument.drawingml.chart+xml"/>
  <Override PartName="/xl/theme/themeOverride21.xml" ContentType="application/vnd.openxmlformats-officedocument.themeOverride+xml"/>
  <Override PartName="/xl/charts/chart26.xml" ContentType="application/vnd.openxmlformats-officedocument.drawingml.chart+xml"/>
  <Override PartName="/xl/theme/themeOverride30.xml" ContentType="application/vnd.openxmlformats-officedocument.themeOverride+xml"/>
  <Override PartName="/xl/charts/chart35.xml" ContentType="application/vnd.openxmlformats-officedocument.drawingml.chart+xml"/>
  <Override PartName="/xl/calcChain.xml" ContentType="application/vnd.openxmlformats-officedocument.spreadsheetml.calcChain+xml"/>
  <Override PartName="/xl/theme/themeOverride8.xml" ContentType="application/vnd.openxmlformats-officedocument.themeOverride+xml"/>
  <Override PartName="/xl/theme/themeOverride10.xml" ContentType="application/vnd.openxmlformats-officedocument.themeOverride+xml"/>
  <Override PartName="/xl/charts/chart13.xml" ContentType="application/vnd.openxmlformats-officedocument.drawingml.chart+xml"/>
  <Override PartName="/xl/charts/chart15.xml" ContentType="application/vnd.openxmlformats-officedocument.drawingml.chart+xml"/>
  <Override PartName="/xl/charts/chart24.xml" ContentType="application/vnd.openxmlformats-officedocument.drawingml.chart+xml"/>
  <Override PartName="/xl/charts/chart33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225" windowWidth="20700" windowHeight="9150" activeTab="3"/>
  </bookViews>
  <sheets>
    <sheet name="Navigation" sheetId="3" r:id="rId1"/>
    <sheet name="Strains" sheetId="2" r:id="rId2"/>
    <sheet name="980002" sheetId="1" r:id="rId3"/>
    <sheet name="Work" sheetId="4" r:id="rId4"/>
    <sheet name="Lookup table" sheetId="5" r:id="rId5"/>
  </sheets>
  <calcPr calcId="125725"/>
</workbook>
</file>

<file path=xl/calcChain.xml><?xml version="1.0" encoding="utf-8"?>
<calcChain xmlns="http://schemas.openxmlformats.org/spreadsheetml/2006/main">
  <c r="A29" i="4"/>
  <c r="B29"/>
  <c r="AG29" s="1"/>
  <c r="C29"/>
  <c r="D29"/>
  <c r="E29"/>
  <c r="F29"/>
  <c r="G29"/>
  <c r="H29"/>
  <c r="I29"/>
  <c r="J29"/>
  <c r="AH29" s="1"/>
  <c r="K29"/>
  <c r="L29"/>
  <c r="M29"/>
  <c r="N29"/>
  <c r="O29"/>
  <c r="P29"/>
  <c r="Q29"/>
  <c r="R29"/>
  <c r="S29"/>
  <c r="T29"/>
  <c r="U29"/>
  <c r="V29"/>
  <c r="W29"/>
  <c r="X29"/>
  <c r="Y29"/>
  <c r="Z29"/>
  <c r="AA29"/>
  <c r="AB29"/>
  <c r="AC29"/>
  <c r="AD29"/>
  <c r="AF29"/>
  <c r="AI29"/>
  <c r="AJ29"/>
  <c r="AK29"/>
  <c r="AL29"/>
  <c r="AM29"/>
  <c r="M36" i="2"/>
  <c r="I36"/>
  <c r="M35"/>
  <c r="I35"/>
  <c r="M34"/>
  <c r="I34"/>
  <c r="I27" i="4" s="1"/>
  <c r="M33" i="2"/>
  <c r="I33"/>
  <c r="M32"/>
  <c r="I32"/>
  <c r="M31"/>
  <c r="I31"/>
  <c r="M30"/>
  <c r="I30"/>
  <c r="M29"/>
  <c r="I29"/>
  <c r="M28"/>
  <c r="I28"/>
  <c r="M27"/>
  <c r="I27"/>
  <c r="M26"/>
  <c r="I26"/>
  <c r="M25"/>
  <c r="I25"/>
  <c r="M24"/>
  <c r="I24"/>
  <c r="M23"/>
  <c r="I23"/>
  <c r="M22"/>
  <c r="I22"/>
  <c r="M21"/>
  <c r="I21"/>
  <c r="M20"/>
  <c r="I20"/>
  <c r="M19"/>
  <c r="I19"/>
  <c r="M18"/>
  <c r="I18"/>
  <c r="M17"/>
  <c r="I17"/>
  <c r="M16"/>
  <c r="I16"/>
  <c r="M15"/>
  <c r="I15"/>
  <c r="M14"/>
  <c r="I14"/>
  <c r="M13"/>
  <c r="I13"/>
  <c r="M12"/>
  <c r="I12"/>
  <c r="M11"/>
  <c r="I11"/>
  <c r="M10"/>
  <c r="I10"/>
  <c r="M9"/>
  <c r="I9"/>
  <c r="M8"/>
  <c r="I8"/>
  <c r="M7"/>
  <c r="I7"/>
  <c r="M6"/>
  <c r="I6"/>
  <c r="M5"/>
  <c r="I5"/>
  <c r="M4"/>
  <c r="I4"/>
  <c r="M3"/>
  <c r="I3"/>
  <c r="M2"/>
  <c r="I2"/>
  <c r="G1620" i="1"/>
  <c r="G1621"/>
  <c r="G1622"/>
  <c r="G1623"/>
  <c r="G1624"/>
  <c r="G1625"/>
  <c r="G1626"/>
  <c r="G1627"/>
  <c r="G1628"/>
  <c r="G1629"/>
  <c r="G1630"/>
  <c r="G1631"/>
  <c r="G1632"/>
  <c r="G1633"/>
  <c r="G1634"/>
  <c r="G1635"/>
  <c r="G1636"/>
  <c r="G1637"/>
  <c r="G1638"/>
  <c r="G1639"/>
  <c r="G1640"/>
  <c r="G1641"/>
  <c r="G1642"/>
  <c r="G1643"/>
  <c r="G1644"/>
  <c r="G1645"/>
  <c r="G1646"/>
  <c r="G1647"/>
  <c r="G1648"/>
  <c r="G1649"/>
  <c r="G1650"/>
  <c r="G1619"/>
  <c r="AG28" i="4"/>
  <c r="A28"/>
  <c r="AF28" s="1"/>
  <c r="B28"/>
  <c r="C28"/>
  <c r="D28"/>
  <c r="E28"/>
  <c r="F28"/>
  <c r="G28"/>
  <c r="H28"/>
  <c r="I28"/>
  <c r="J28"/>
  <c r="K28"/>
  <c r="L28"/>
  <c r="M28"/>
  <c r="N28"/>
  <c r="O28"/>
  <c r="P28"/>
  <c r="Q28"/>
  <c r="R28"/>
  <c r="S28"/>
  <c r="T28"/>
  <c r="U28"/>
  <c r="V28"/>
  <c r="AI28" s="1"/>
  <c r="W28"/>
  <c r="AJ28" s="1"/>
  <c r="X28"/>
  <c r="Y28"/>
  <c r="AL28" s="1"/>
  <c r="Z28"/>
  <c r="AA28"/>
  <c r="AB28"/>
  <c r="AC28"/>
  <c r="AD28"/>
  <c r="AK28"/>
  <c r="A27"/>
  <c r="AF27" s="1"/>
  <c r="B27"/>
  <c r="AG27" s="1"/>
  <c r="C27"/>
  <c r="D27"/>
  <c r="E27"/>
  <c r="F27"/>
  <c r="G27"/>
  <c r="H27"/>
  <c r="J27"/>
  <c r="K27"/>
  <c r="L27"/>
  <c r="M27"/>
  <c r="N27"/>
  <c r="O27"/>
  <c r="P27"/>
  <c r="Q27"/>
  <c r="R27"/>
  <c r="S27"/>
  <c r="T27"/>
  <c r="U27"/>
  <c r="V27"/>
  <c r="W27"/>
  <c r="AJ27" s="1"/>
  <c r="X27"/>
  <c r="Y27"/>
  <c r="AL27" s="1"/>
  <c r="Z27"/>
  <c r="AA27"/>
  <c r="AB27"/>
  <c r="AC27"/>
  <c r="AD27"/>
  <c r="AI27"/>
  <c r="AK27"/>
  <c r="A26" l="1"/>
  <c r="AF26" s="1"/>
  <c r="B26"/>
  <c r="AG26" s="1"/>
  <c r="C26"/>
  <c r="D26"/>
  <c r="E26"/>
  <c r="F26"/>
  <c r="G26"/>
  <c r="H26"/>
  <c r="I26"/>
  <c r="J26"/>
  <c r="K26"/>
  <c r="L26"/>
  <c r="M26"/>
  <c r="N26"/>
  <c r="O26"/>
  <c r="P26"/>
  <c r="Q26"/>
  <c r="R26"/>
  <c r="S26"/>
  <c r="T26"/>
  <c r="U26"/>
  <c r="V26"/>
  <c r="AI26" s="1"/>
  <c r="W26"/>
  <c r="X26"/>
  <c r="AK26" s="1"/>
  <c r="Y26"/>
  <c r="Z26"/>
  <c r="AA26"/>
  <c r="AB26"/>
  <c r="AC26"/>
  <c r="AD26"/>
  <c r="AJ26"/>
  <c r="AL26"/>
  <c r="A24"/>
  <c r="AF24" s="1"/>
  <c r="B24"/>
  <c r="AG24" s="1"/>
  <c r="C2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AI24" s="1"/>
  <c r="W24"/>
  <c r="AJ24" s="1"/>
  <c r="X24"/>
  <c r="Y24"/>
  <c r="AL24" s="1"/>
  <c r="Z24"/>
  <c r="AA24"/>
  <c r="AB24"/>
  <c r="AC24"/>
  <c r="AD24"/>
  <c r="AK24"/>
  <c r="A25"/>
  <c r="AF25" s="1"/>
  <c r="B25"/>
  <c r="AG25" s="1"/>
  <c r="C25"/>
  <c r="D25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AI25" s="1"/>
  <c r="W25"/>
  <c r="AJ25" s="1"/>
  <c r="X25"/>
  <c r="Y25"/>
  <c r="AL25" s="1"/>
  <c r="Z25"/>
  <c r="AA25"/>
  <c r="AB25"/>
  <c r="AC25"/>
  <c r="AD25"/>
  <c r="AK25"/>
  <c r="A23"/>
  <c r="AF23" s="1"/>
  <c r="B23"/>
  <c r="AG23" s="1"/>
  <c r="C23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AI23" s="1"/>
  <c r="W23"/>
  <c r="X23"/>
  <c r="AK23" s="1"/>
  <c r="Y23"/>
  <c r="AL23" s="1"/>
  <c r="Z23"/>
  <c r="AA23"/>
  <c r="AB23"/>
  <c r="AC23"/>
  <c r="AD23"/>
  <c r="AJ23"/>
  <c r="I22"/>
  <c r="A22"/>
  <c r="AF22" s="1"/>
  <c r="B22"/>
  <c r="AG22" s="1"/>
  <c r="C22"/>
  <c r="D22"/>
  <c r="E22"/>
  <c r="F22"/>
  <c r="G22"/>
  <c r="H22"/>
  <c r="J22"/>
  <c r="K22"/>
  <c r="L22"/>
  <c r="M22"/>
  <c r="N22"/>
  <c r="O22"/>
  <c r="P22"/>
  <c r="Q22"/>
  <c r="R22"/>
  <c r="S22"/>
  <c r="T22"/>
  <c r="U22"/>
  <c r="V22"/>
  <c r="AI22" s="1"/>
  <c r="W22"/>
  <c r="AJ22" s="1"/>
  <c r="X22"/>
  <c r="AK22" s="1"/>
  <c r="Y22"/>
  <c r="AL22" s="1"/>
  <c r="Z22"/>
  <c r="AA22"/>
  <c r="AB22"/>
  <c r="AC22"/>
  <c r="AD22"/>
  <c r="A21"/>
  <c r="AF21" s="1"/>
  <c r="B21"/>
  <c r="AG21" s="1"/>
  <c r="C21"/>
  <c r="D21"/>
  <c r="E21"/>
  <c r="F21"/>
  <c r="G21"/>
  <c r="H21"/>
  <c r="I21"/>
  <c r="J21"/>
  <c r="K21"/>
  <c r="L21"/>
  <c r="M21"/>
  <c r="N21"/>
  <c r="O21"/>
  <c r="P21"/>
  <c r="Q21"/>
  <c r="R21"/>
  <c r="S21"/>
  <c r="T21"/>
  <c r="U21"/>
  <c r="V21"/>
  <c r="AI21" s="1"/>
  <c r="W21"/>
  <c r="AJ21" s="1"/>
  <c r="X21"/>
  <c r="Y21"/>
  <c r="AL21" s="1"/>
  <c r="Z21"/>
  <c r="AA21"/>
  <c r="AB21"/>
  <c r="AC21"/>
  <c r="AD21"/>
  <c r="AK21"/>
  <c r="A20" l="1"/>
  <c r="AF20" s="1"/>
  <c r="B20"/>
  <c r="AG20" s="1"/>
  <c r="C20"/>
  <c r="D20"/>
  <c r="E20"/>
  <c r="F20"/>
  <c r="G20"/>
  <c r="H20"/>
  <c r="I20"/>
  <c r="J20"/>
  <c r="K20"/>
  <c r="L20"/>
  <c r="M20"/>
  <c r="N20"/>
  <c r="O20"/>
  <c r="P20"/>
  <c r="Q20"/>
  <c r="R20"/>
  <c r="S20"/>
  <c r="T20"/>
  <c r="U20"/>
  <c r="V20"/>
  <c r="AI20" s="1"/>
  <c r="W20"/>
  <c r="AJ20" s="1"/>
  <c r="X20"/>
  <c r="AK20" s="1"/>
  <c r="Y20"/>
  <c r="AL20" s="1"/>
  <c r="Z20"/>
  <c r="AA20"/>
  <c r="AB20"/>
  <c r="AC20"/>
  <c r="AD20"/>
  <c r="C14" i="5"/>
  <c r="C8"/>
  <c r="C5"/>
  <c r="C6"/>
  <c r="C7"/>
  <c r="C9"/>
  <c r="C10"/>
  <c r="C11"/>
  <c r="C12"/>
  <c r="C13"/>
  <c r="C4"/>
  <c r="A2" i="4"/>
  <c r="AF2" s="1"/>
  <c r="B2"/>
  <c r="AG2" s="1"/>
  <c r="C2"/>
  <c r="D2"/>
  <c r="E2"/>
  <c r="F2"/>
  <c r="G2"/>
  <c r="H2"/>
  <c r="I2"/>
  <c r="J2"/>
  <c r="AH2" s="1"/>
  <c r="K2"/>
  <c r="L2"/>
  <c r="M2"/>
  <c r="N2"/>
  <c r="O2"/>
  <c r="P2"/>
  <c r="Q2"/>
  <c r="R2"/>
  <c r="S2"/>
  <c r="T2"/>
  <c r="U2"/>
  <c r="V2"/>
  <c r="AI2" s="1"/>
  <c r="W2"/>
  <c r="AJ2" s="1"/>
  <c r="X2"/>
  <c r="AK2" s="1"/>
  <c r="Y2"/>
  <c r="AL2" s="1"/>
  <c r="Z2"/>
  <c r="AA2"/>
  <c r="AB2"/>
  <c r="AC2"/>
  <c r="AD2"/>
  <c r="A3"/>
  <c r="AF3" s="1"/>
  <c r="B3"/>
  <c r="AG3" s="1"/>
  <c r="C3"/>
  <c r="D3"/>
  <c r="E3"/>
  <c r="F3"/>
  <c r="G3"/>
  <c r="H3"/>
  <c r="I3"/>
  <c r="J3"/>
  <c r="AH3" s="1"/>
  <c r="K3"/>
  <c r="L3"/>
  <c r="M3"/>
  <c r="N3"/>
  <c r="O3"/>
  <c r="P3"/>
  <c r="Q3"/>
  <c r="R3"/>
  <c r="S3"/>
  <c r="T3"/>
  <c r="U3"/>
  <c r="V3"/>
  <c r="AI3" s="1"/>
  <c r="W3"/>
  <c r="AJ3" s="1"/>
  <c r="X3"/>
  <c r="AK3" s="1"/>
  <c r="Y3"/>
  <c r="AL3" s="1"/>
  <c r="Z3"/>
  <c r="AA3"/>
  <c r="AB3"/>
  <c r="AC3"/>
  <c r="AD3"/>
  <c r="A4"/>
  <c r="AF4" s="1"/>
  <c r="B4"/>
  <c r="AG4" s="1"/>
  <c r="C4"/>
  <c r="D4"/>
  <c r="E4"/>
  <c r="F4"/>
  <c r="G4"/>
  <c r="H4"/>
  <c r="I4"/>
  <c r="J4"/>
  <c r="AH4" s="1"/>
  <c r="K4"/>
  <c r="L4"/>
  <c r="M4"/>
  <c r="N4"/>
  <c r="O4"/>
  <c r="P4"/>
  <c r="Q4"/>
  <c r="R4"/>
  <c r="S4"/>
  <c r="T4"/>
  <c r="U4"/>
  <c r="V4"/>
  <c r="AI4" s="1"/>
  <c r="W4"/>
  <c r="AJ4" s="1"/>
  <c r="X4"/>
  <c r="AK4" s="1"/>
  <c r="Y4"/>
  <c r="AL4" s="1"/>
  <c r="Z4"/>
  <c r="AA4"/>
  <c r="AB4"/>
  <c r="AC4"/>
  <c r="AD4"/>
  <c r="A5"/>
  <c r="AF5" s="1"/>
  <c r="B5"/>
  <c r="AG5" s="1"/>
  <c r="C5"/>
  <c r="D5"/>
  <c r="E5"/>
  <c r="F5"/>
  <c r="G5"/>
  <c r="H5"/>
  <c r="I5"/>
  <c r="J5"/>
  <c r="K5"/>
  <c r="L5"/>
  <c r="M5"/>
  <c r="N5"/>
  <c r="O5"/>
  <c r="P5"/>
  <c r="Q5"/>
  <c r="R5"/>
  <c r="S5"/>
  <c r="T5"/>
  <c r="U5"/>
  <c r="V5"/>
  <c r="AI5" s="1"/>
  <c r="W5"/>
  <c r="AJ5" s="1"/>
  <c r="X5"/>
  <c r="AK5" s="1"/>
  <c r="Y5"/>
  <c r="AL5" s="1"/>
  <c r="Z5"/>
  <c r="AA5"/>
  <c r="AB5"/>
  <c r="AC5"/>
  <c r="AD5"/>
  <c r="A6"/>
  <c r="AF6" s="1"/>
  <c r="B6"/>
  <c r="AG6" s="1"/>
  <c r="C6"/>
  <c r="D6"/>
  <c r="E6"/>
  <c r="F6"/>
  <c r="G6"/>
  <c r="H6"/>
  <c r="I6"/>
  <c r="J6"/>
  <c r="AH6" s="1"/>
  <c r="K6"/>
  <c r="L6"/>
  <c r="M6"/>
  <c r="N6"/>
  <c r="O6"/>
  <c r="P6"/>
  <c r="Q6"/>
  <c r="R6"/>
  <c r="S6"/>
  <c r="T6"/>
  <c r="U6"/>
  <c r="V6"/>
  <c r="AI6" s="1"/>
  <c r="W6"/>
  <c r="AJ6" s="1"/>
  <c r="X6"/>
  <c r="AK6" s="1"/>
  <c r="Y6"/>
  <c r="AL6" s="1"/>
  <c r="Z6"/>
  <c r="AA6"/>
  <c r="AB6"/>
  <c r="AC6"/>
  <c r="AD6"/>
  <c r="A7"/>
  <c r="AF7" s="1"/>
  <c r="B7"/>
  <c r="AG7" s="1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AI7" s="1"/>
  <c r="W7"/>
  <c r="AJ7" s="1"/>
  <c r="X7"/>
  <c r="AK7" s="1"/>
  <c r="Y7"/>
  <c r="AL7" s="1"/>
  <c r="Z7"/>
  <c r="AA7"/>
  <c r="AB7"/>
  <c r="AC7"/>
  <c r="AD7"/>
  <c r="A8"/>
  <c r="AF8" s="1"/>
  <c r="B8"/>
  <c r="AG8" s="1"/>
  <c r="C8"/>
  <c r="D8"/>
  <c r="E8"/>
  <c r="F8"/>
  <c r="G8"/>
  <c r="H8"/>
  <c r="I8"/>
  <c r="J8"/>
  <c r="AH8" s="1"/>
  <c r="K8"/>
  <c r="L8"/>
  <c r="M8"/>
  <c r="N8"/>
  <c r="O8"/>
  <c r="P8"/>
  <c r="Q8"/>
  <c r="R8"/>
  <c r="S8"/>
  <c r="T8"/>
  <c r="U8"/>
  <c r="V8"/>
  <c r="AI8" s="1"/>
  <c r="W8"/>
  <c r="AJ8" s="1"/>
  <c r="X8"/>
  <c r="AK8" s="1"/>
  <c r="Y8"/>
  <c r="AL8" s="1"/>
  <c r="Z8"/>
  <c r="AA8"/>
  <c r="AB8"/>
  <c r="AC8"/>
  <c r="AD8"/>
  <c r="A9"/>
  <c r="AF9" s="1"/>
  <c r="B9"/>
  <c r="AG9" s="1"/>
  <c r="C9"/>
  <c r="D9"/>
  <c r="E9"/>
  <c r="F9"/>
  <c r="G9"/>
  <c r="H9"/>
  <c r="I9"/>
  <c r="J9"/>
  <c r="K9"/>
  <c r="L9"/>
  <c r="M9"/>
  <c r="N9"/>
  <c r="O9"/>
  <c r="P9"/>
  <c r="Q9"/>
  <c r="R9"/>
  <c r="S9"/>
  <c r="T9"/>
  <c r="U9"/>
  <c r="V9"/>
  <c r="AI9" s="1"/>
  <c r="W9"/>
  <c r="AJ9" s="1"/>
  <c r="X9"/>
  <c r="AK9" s="1"/>
  <c r="Y9"/>
  <c r="AL9" s="1"/>
  <c r="Z9"/>
  <c r="AA9"/>
  <c r="AB9"/>
  <c r="AC9"/>
  <c r="AD9"/>
  <c r="A10"/>
  <c r="AF10" s="1"/>
  <c r="B10"/>
  <c r="AG10" s="1"/>
  <c r="C10"/>
  <c r="D10"/>
  <c r="E10"/>
  <c r="F10"/>
  <c r="G10"/>
  <c r="H10"/>
  <c r="I10"/>
  <c r="J10"/>
  <c r="AH10" s="1"/>
  <c r="K10"/>
  <c r="L10"/>
  <c r="M10"/>
  <c r="N10"/>
  <c r="O10"/>
  <c r="P10"/>
  <c r="Q10"/>
  <c r="R10"/>
  <c r="S10"/>
  <c r="T10"/>
  <c r="U10"/>
  <c r="V10"/>
  <c r="AI10" s="1"/>
  <c r="W10"/>
  <c r="AJ10" s="1"/>
  <c r="X10"/>
  <c r="AK10" s="1"/>
  <c r="Y10"/>
  <c r="AL10" s="1"/>
  <c r="Z10"/>
  <c r="AA10"/>
  <c r="AB10"/>
  <c r="AC10"/>
  <c r="AD10"/>
  <c r="A11"/>
  <c r="AF11" s="1"/>
  <c r="B11"/>
  <c r="AG11" s="1"/>
  <c r="C11"/>
  <c r="D11"/>
  <c r="E11"/>
  <c r="F11"/>
  <c r="G11"/>
  <c r="H11"/>
  <c r="I11"/>
  <c r="J11"/>
  <c r="K11"/>
  <c r="L11"/>
  <c r="M11"/>
  <c r="N11"/>
  <c r="O11"/>
  <c r="P11"/>
  <c r="Q11"/>
  <c r="R11"/>
  <c r="S11"/>
  <c r="T11"/>
  <c r="U11"/>
  <c r="V11"/>
  <c r="AI11" s="1"/>
  <c r="W11"/>
  <c r="AJ11" s="1"/>
  <c r="X11"/>
  <c r="AK11" s="1"/>
  <c r="Y11"/>
  <c r="AL11" s="1"/>
  <c r="Z11"/>
  <c r="AA11"/>
  <c r="AB11"/>
  <c r="AC11"/>
  <c r="AD11"/>
  <c r="A12"/>
  <c r="AF12" s="1"/>
  <c r="B12"/>
  <c r="AG12" s="1"/>
  <c r="C12"/>
  <c r="D12"/>
  <c r="E12"/>
  <c r="F12"/>
  <c r="G12"/>
  <c r="H12"/>
  <c r="I12"/>
  <c r="J12"/>
  <c r="AH12" s="1"/>
  <c r="K12"/>
  <c r="L12"/>
  <c r="M12"/>
  <c r="N12"/>
  <c r="O12"/>
  <c r="P12"/>
  <c r="Q12"/>
  <c r="R12"/>
  <c r="S12"/>
  <c r="T12"/>
  <c r="U12"/>
  <c r="V12"/>
  <c r="AI12" s="1"/>
  <c r="W12"/>
  <c r="AJ12" s="1"/>
  <c r="X12"/>
  <c r="AK12" s="1"/>
  <c r="Y12"/>
  <c r="AL12" s="1"/>
  <c r="Z12"/>
  <c r="AA12"/>
  <c r="AB12"/>
  <c r="AC12"/>
  <c r="AD12"/>
  <c r="A13"/>
  <c r="AF13" s="1"/>
  <c r="B13"/>
  <c r="AG13" s="1"/>
  <c r="C13"/>
  <c r="D13"/>
  <c r="E13"/>
  <c r="F13"/>
  <c r="G13"/>
  <c r="H13"/>
  <c r="I13"/>
  <c r="J13"/>
  <c r="AH13" s="1"/>
  <c r="K13"/>
  <c r="L13"/>
  <c r="M13"/>
  <c r="N13"/>
  <c r="O13"/>
  <c r="P13"/>
  <c r="Q13"/>
  <c r="R13"/>
  <c r="S13"/>
  <c r="T13"/>
  <c r="U13"/>
  <c r="V13"/>
  <c r="AI13" s="1"/>
  <c r="W13"/>
  <c r="AJ13" s="1"/>
  <c r="X13"/>
  <c r="AK13" s="1"/>
  <c r="Y13"/>
  <c r="AL13" s="1"/>
  <c r="Z13"/>
  <c r="AA13"/>
  <c r="AB13"/>
  <c r="AC13"/>
  <c r="AD13"/>
  <c r="A14"/>
  <c r="AF14" s="1"/>
  <c r="B14"/>
  <c r="AG14" s="1"/>
  <c r="C14"/>
  <c r="D14"/>
  <c r="E14"/>
  <c r="F14"/>
  <c r="G14"/>
  <c r="H14"/>
  <c r="I14"/>
  <c r="J14"/>
  <c r="AH14" s="1"/>
  <c r="K14"/>
  <c r="L14"/>
  <c r="M14"/>
  <c r="N14"/>
  <c r="O14"/>
  <c r="P14"/>
  <c r="Q14"/>
  <c r="R14"/>
  <c r="S14"/>
  <c r="T14"/>
  <c r="U14"/>
  <c r="V14"/>
  <c r="AI14" s="1"/>
  <c r="W14"/>
  <c r="AJ14" s="1"/>
  <c r="X14"/>
  <c r="AK14" s="1"/>
  <c r="Y14"/>
  <c r="AL14" s="1"/>
  <c r="Z14"/>
  <c r="AA14"/>
  <c r="AB14"/>
  <c r="AC14"/>
  <c r="AD14"/>
  <c r="A15"/>
  <c r="AF15" s="1"/>
  <c r="B15"/>
  <c r="AG15" s="1"/>
  <c r="C15"/>
  <c r="D15"/>
  <c r="E15"/>
  <c r="F15"/>
  <c r="G15"/>
  <c r="H15"/>
  <c r="I15"/>
  <c r="J15"/>
  <c r="K15"/>
  <c r="L15"/>
  <c r="M15"/>
  <c r="N15"/>
  <c r="O15"/>
  <c r="P15"/>
  <c r="Q15"/>
  <c r="R15"/>
  <c r="S15"/>
  <c r="T15"/>
  <c r="U15"/>
  <c r="V15"/>
  <c r="AI15" s="1"/>
  <c r="W15"/>
  <c r="AJ15" s="1"/>
  <c r="X15"/>
  <c r="AK15" s="1"/>
  <c r="Y15"/>
  <c r="AL15" s="1"/>
  <c r="Z15"/>
  <c r="AA15"/>
  <c r="AB15"/>
  <c r="AC15"/>
  <c r="AD15"/>
  <c r="A16"/>
  <c r="AF16" s="1"/>
  <c r="B16"/>
  <c r="AG16" s="1"/>
  <c r="C16"/>
  <c r="D16"/>
  <c r="E16"/>
  <c r="F16"/>
  <c r="G16"/>
  <c r="H16"/>
  <c r="I16"/>
  <c r="J16"/>
  <c r="AH16" s="1"/>
  <c r="K16"/>
  <c r="L16"/>
  <c r="M16"/>
  <c r="N16"/>
  <c r="O16"/>
  <c r="P16"/>
  <c r="Q16"/>
  <c r="R16"/>
  <c r="S16"/>
  <c r="T16"/>
  <c r="U16"/>
  <c r="V16"/>
  <c r="AI16" s="1"/>
  <c r="W16"/>
  <c r="AJ16" s="1"/>
  <c r="X16"/>
  <c r="AK16" s="1"/>
  <c r="Y16"/>
  <c r="AL16" s="1"/>
  <c r="Z16"/>
  <c r="AA16"/>
  <c r="AB16"/>
  <c r="AC16"/>
  <c r="AD16"/>
  <c r="A17"/>
  <c r="AF17" s="1"/>
  <c r="B17"/>
  <c r="AG17" s="1"/>
  <c r="C17"/>
  <c r="D17"/>
  <c r="E17"/>
  <c r="F17"/>
  <c r="G17"/>
  <c r="H17"/>
  <c r="I17"/>
  <c r="J17"/>
  <c r="K17"/>
  <c r="L17"/>
  <c r="M17"/>
  <c r="N17"/>
  <c r="O17"/>
  <c r="P17"/>
  <c r="Q17"/>
  <c r="R17"/>
  <c r="S17"/>
  <c r="T17"/>
  <c r="U17"/>
  <c r="V17"/>
  <c r="AI17" s="1"/>
  <c r="W17"/>
  <c r="AJ17" s="1"/>
  <c r="X17"/>
  <c r="AK17" s="1"/>
  <c r="Y17"/>
  <c r="AL17" s="1"/>
  <c r="Z17"/>
  <c r="AA17"/>
  <c r="AB17"/>
  <c r="AC17"/>
  <c r="AD17"/>
  <c r="A18"/>
  <c r="AF18" s="1"/>
  <c r="B18"/>
  <c r="AG18" s="1"/>
  <c r="C18"/>
  <c r="D18"/>
  <c r="E18"/>
  <c r="F18"/>
  <c r="G18"/>
  <c r="H18"/>
  <c r="I18"/>
  <c r="J18"/>
  <c r="AH18" s="1"/>
  <c r="K18"/>
  <c r="L18"/>
  <c r="M18"/>
  <c r="N18"/>
  <c r="O18"/>
  <c r="P18"/>
  <c r="Q18"/>
  <c r="R18"/>
  <c r="S18"/>
  <c r="T18"/>
  <c r="U18"/>
  <c r="V18"/>
  <c r="AI18" s="1"/>
  <c r="W18"/>
  <c r="AJ18" s="1"/>
  <c r="X18"/>
  <c r="AK18" s="1"/>
  <c r="Y18"/>
  <c r="AL18" s="1"/>
  <c r="Z18"/>
  <c r="AA18"/>
  <c r="AB18"/>
  <c r="AC18"/>
  <c r="AD18"/>
  <c r="A19"/>
  <c r="AF19" s="1"/>
  <c r="B19"/>
  <c r="AG19" s="1"/>
  <c r="C19"/>
  <c r="D19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AI19" s="1"/>
  <c r="W19"/>
  <c r="AJ19" s="1"/>
  <c r="X19"/>
  <c r="AK19" s="1"/>
  <c r="Y19"/>
  <c r="AL19" s="1"/>
  <c r="Z19"/>
  <c r="AA19"/>
  <c r="AB19"/>
  <c r="AC19"/>
  <c r="AD19"/>
  <c r="T1"/>
  <c r="U1"/>
  <c r="V1"/>
  <c r="W1"/>
  <c r="X1"/>
  <c r="Y1"/>
  <c r="Z1"/>
  <c r="AA1"/>
  <c r="AB1"/>
  <c r="AC1"/>
  <c r="AD1"/>
  <c r="B1"/>
  <c r="C1"/>
  <c r="D1"/>
  <c r="E1"/>
  <c r="F1"/>
  <c r="G1"/>
  <c r="H1"/>
  <c r="I1"/>
  <c r="J1"/>
  <c r="K1"/>
  <c r="L1"/>
  <c r="M1"/>
  <c r="N1"/>
  <c r="O1"/>
  <c r="P1"/>
  <c r="Q1"/>
  <c r="R1"/>
  <c r="S1"/>
  <c r="A1"/>
  <c r="AH19" l="1"/>
  <c r="AH17"/>
  <c r="AH15"/>
  <c r="AH11"/>
  <c r="AH9"/>
  <c r="AH7"/>
  <c r="AH5"/>
  <c r="AH28"/>
  <c r="AH27"/>
  <c r="AH24"/>
  <c r="AH26"/>
  <c r="AH23"/>
  <c r="AH25"/>
  <c r="AH22"/>
  <c r="AM1"/>
  <c r="AH21"/>
  <c r="AH20"/>
  <c r="AM26" l="1"/>
  <c r="AM28"/>
  <c r="AM27"/>
  <c r="AM24"/>
  <c r="AM25"/>
  <c r="AM4"/>
  <c r="AM6"/>
  <c r="AM8"/>
  <c r="AM10"/>
  <c r="AM12"/>
  <c r="AM14"/>
  <c r="AM16"/>
  <c r="AM18"/>
  <c r="AM20"/>
  <c r="AM22"/>
  <c r="AM23"/>
  <c r="AM3"/>
  <c r="AM5"/>
  <c r="AM7"/>
  <c r="AM9"/>
  <c r="AM11"/>
  <c r="AM13"/>
  <c r="AM15"/>
  <c r="AM17"/>
  <c r="AM19"/>
  <c r="AM21"/>
  <c r="AM2"/>
</calcChain>
</file>

<file path=xl/sharedStrings.xml><?xml version="1.0" encoding="utf-8"?>
<sst xmlns="http://schemas.openxmlformats.org/spreadsheetml/2006/main" count="1034" uniqueCount="185">
  <si>
    <t xml:space="preserve">                                                                                </t>
  </si>
  <si>
    <t xml:space="preserve">Run :     1  Seq   1  Rec   1  File L3A:980002  Date 19-SEP-2013 00:24:47.66    </t>
  </si>
  <si>
    <t xml:space="preserve">Mode: MW CENTR_PHI  Npts     1  Mon1[  DB]=    1000 *   485  Mon2[CF]=*      1  </t>
  </si>
  <si>
    <t xml:space="preserve">Temp: Temperature control hardware not installed.                               </t>
  </si>
  <si>
    <t xml:space="preserve">Monx: GE331   [ 1.29790]   Wavelength Approx.  1.52339                          </t>
  </si>
  <si>
    <t xml:space="preserve">Drv :  2TM=  71.870 TMFR=  35.935  PSI=-135.100  PHI= -90.200 DSRD=   2.750     </t>
  </si>
  <si>
    <t xml:space="preserve">Drv : XPOS=  15.145 YPOS= -44.135 ZPOS=  24.446 DSTD=   0.000                   </t>
  </si>
  <si>
    <t xml:space="preserve">Osc : DRIVE oscillation during count OFF.                                       </t>
  </si>
  <si>
    <t xml:space="preserve">MWsp: MDCALW.032 DSN ??  NDet   32  LDet    1  CDet   16  RDet   32             </t>
  </si>
  <si>
    <t xml:space="preserve">MWdc: PhiC= -90.200  PhiW=   0.000  DPhi=   0.113  NSteps=  1                   </t>
  </si>
  <si>
    <t xml:space="preserve">Nam : Use NAME command to store text on this line.                              </t>
  </si>
  <si>
    <t xml:space="preserve">Com : Use COMMENT command to store text on this line.                           </t>
  </si>
  <si>
    <t xml:space="preserve">Run :     2  Seq   2  Rec   2  File L3A:980002  Date 19-SEP-2013 00:48:07.09    </t>
  </si>
  <si>
    <t xml:space="preserve">Mode: MW CENTR_PHI  Npts     1  Mon1[  DB]=    1000 *   350  Mon2[CF]=*      1  </t>
  </si>
  <si>
    <t xml:space="preserve">Drv : XPOS=  11.850 YPOS= -44.155 ZPOS=  24.386 DSTD=   0.000                   </t>
  </si>
  <si>
    <t xml:space="preserve">Run :     3  Seq   3  Rec   3  File L3A:980002  Date 19-SEP-2013 01:08:03.64    </t>
  </si>
  <si>
    <t xml:space="preserve">Mode: MW CENTR_PHI  Npts     1  Mon1[  DB]=    1000 *   300  Mon2[CF]=*      1  </t>
  </si>
  <si>
    <t xml:space="preserve">Drv : XPOS=   8.600 YPOS= -44.414 ZPOS=  24.353 DSTD=   0.000                   </t>
  </si>
  <si>
    <t xml:space="preserve">Run :     4  Seq   4  Rec   4  File L3A:980002  Date 19-SEP-2013 01:29:10.72    </t>
  </si>
  <si>
    <t xml:space="preserve">Drv : XPOS=   5.320 YPOS= -45.060 ZPOS=  24.159 DSTD=   0.000                   </t>
  </si>
  <si>
    <t xml:space="preserve">Run :     5  Seq   5  Rec   5  File L3A:980002  Date 19-SEP-2013 01:55:00.45    </t>
  </si>
  <si>
    <t xml:space="preserve">Mode: MW CENTR_PHI  Npts     1  Mon1[  DB]=    1000 *     1  Mon2[CF]=*      1  </t>
  </si>
  <si>
    <t xml:space="preserve">Drv : XPOS=   5.320 YPOS= -45.470 ZPOS=  24.550 DSTD=   0.000                   </t>
  </si>
  <si>
    <t xml:space="preserve">Run :     6  Seq   6  Rec   6  File L3A:980002  Date 19-SEP-2013 01:55:12.90    </t>
  </si>
  <si>
    <t xml:space="preserve">Mode: MW CENTR_PHI  Npts     1  Mon1[  DB]=    1000 *   460  Mon2[CF]=*      1  </t>
  </si>
  <si>
    <t xml:space="preserve">Drv : XPOS=   2.085 YPOS= -45.470 ZPOS=  24.550 DSTD=   0.000                   </t>
  </si>
  <si>
    <t xml:space="preserve">Run :     7  Seq   7  Rec   7  File L3A:980002  Date 19-SEP-2013 02:32:29.48    </t>
  </si>
  <si>
    <t xml:space="preserve">Drv : XPOS=  -1.250 YPOS= -45.588 ZPOS=  24.576 DSTD=   0.000                   </t>
  </si>
  <si>
    <t xml:space="preserve">Run :     8  Seq   8  Rec   8  File L3A:980002  Date 19-SEP-2013 03:04:41.51    </t>
  </si>
  <si>
    <t xml:space="preserve">Drv : XPOS=  -4.560 YPOS= -45.458 ZPOS=  24.724 DSTD=   0.000                   </t>
  </si>
  <si>
    <t xml:space="preserve">Run :     9  Seq   9  Rec   9  File L3A:980002  Date 19-SEP-2013 03:25:21.02    </t>
  </si>
  <si>
    <t xml:space="preserve">Drv : XPOS=  -7.825 YPOS= -44.985 ZPOS=  24.416 DSTD=   0.000                   </t>
  </si>
  <si>
    <t xml:space="preserve">Run :    10  Seq  10  Rec  10  File L3A:980002  Date 19-SEP-2013 03:45:45.15    </t>
  </si>
  <si>
    <t xml:space="preserve">Drv : XPOS= -11.075 YPOS= -45.373 ZPOS=  24.431 DSTD=   0.000                   </t>
  </si>
  <si>
    <t xml:space="preserve">Run :    11  Seq  11  Rec  11  File L3A:980002  Date 19-SEP-2013 04:05:35.14    </t>
  </si>
  <si>
    <t xml:space="preserve">Drv : XPOS= -14.370 YPOS= -45.665 ZPOS=  24.393 DSTD=   0.000                   </t>
  </si>
  <si>
    <t xml:space="preserve">Run :    12  Seq  12  Rec  12  File L3A:980002  Date 19-SEP-2013 04:25:20.47    </t>
  </si>
  <si>
    <t xml:space="preserve">Drv : XPOS= -14.370 YPOS= -48.529 ZPOS=  24.306 DSTD=   0.000                   </t>
  </si>
  <si>
    <t xml:space="preserve">Run :    13  Seq  13  Rec  13  File L3A:980002  Date 19-SEP-2013 04:25:32.75    </t>
  </si>
  <si>
    <t xml:space="preserve">Drv : XPOS= -40.445 YPOS= -48.529 ZPOS=  24.306 DSTD=   0.000                   </t>
  </si>
  <si>
    <t xml:space="preserve">Run :    14  Seq  14  Rec  14  File L3A:980002  Date 19-SEP-2013 04:45:26.03    </t>
  </si>
  <si>
    <t xml:space="preserve">Drv :  2TM=  71.870 TMFR=  35.935  PSI=-135.100  PHI= -90.200 DSRD=   8.000     </t>
  </si>
  <si>
    <t xml:space="preserve">Drv : XPOS=  15.145 YPOS= -48.529 ZPOS=  24.306 DSTD=   0.000                   </t>
  </si>
  <si>
    <t xml:space="preserve">Run :    15  Seq  15  Rec  15  File L3A:980002  Date 19-SEP-2013 04:45:48.38    </t>
  </si>
  <si>
    <t xml:space="preserve">Mode: MW CENTR_PHI  Npts     1  Mon1[  DB]=    1000 *   450  Mon2[CF]=*      1  </t>
  </si>
  <si>
    <t xml:space="preserve">Drv : XPOS=  15.145 YPOS= -41.785 ZPOS=  24.446 DSTD=   0.000                   </t>
  </si>
  <si>
    <t xml:space="preserve">Run :    16  Seq  16  Rec  16  File L3A:980002  Date 19-SEP-2013 05:15:22.78    </t>
  </si>
  <si>
    <t xml:space="preserve">Drv : XPOS=  11.850 YPOS= -41.805 ZPOS=  24.386 DSTD=   0.000                   </t>
  </si>
  <si>
    <t xml:space="preserve">Run :    17  Seq  17  Rec  17  File L3A:980002  Date 19-SEP-2013 05:44:57.57    </t>
  </si>
  <si>
    <t xml:space="preserve">Drv : XPOS=   8.600 YPOS= -42.064 ZPOS=  24.353 DSTD=   0.000                   </t>
  </si>
  <si>
    <t xml:space="preserve">Run :    18  Seq  18  Rec  18  File L3A:980002  Date 19-SEP-2013 06:14:38.85    </t>
  </si>
  <si>
    <t xml:space="preserve">Drv : XPOS=   5.320 YPOS= -42.710 ZPOS=  24.159 DSTD=   0.000                   </t>
  </si>
  <si>
    <t xml:space="preserve">Run :    19  Seq  19  Rec  19  File L3A:980002  Date 19-SEP-2013 06:44:03.55    </t>
  </si>
  <si>
    <t xml:space="preserve">Drv : XPOS=   2.085 YPOS= -43.119 ZPOS=  24.550 DSTD=   0.000                   </t>
  </si>
  <si>
    <t xml:space="preserve">Run :    20  Seq  20  Rec  20  File L3A:980002  Date 19-SEP-2013 07:15:46.93    </t>
  </si>
  <si>
    <t xml:space="preserve">Drv : XPOS=  -1.250 YPOS= -43.238 ZPOS=  24.576 DSTD=   0.000                   </t>
  </si>
  <si>
    <t xml:space="preserve">Run :    21  Seq  21  Rec  21  File L3A:980002  Date 19-SEP-2013 07:47:33.94    </t>
  </si>
  <si>
    <t xml:space="preserve">Drv : XPOS=  -4.560 YPOS= -43.108 ZPOS=  24.724 DSTD=   0.000                   </t>
  </si>
  <si>
    <t>Run</t>
  </si>
  <si>
    <t>Header start</t>
  </si>
  <si>
    <t>Header end</t>
  </si>
  <si>
    <t>Data start</t>
  </si>
  <si>
    <t>Data end</t>
  </si>
  <si>
    <t>PHI</t>
  </si>
  <si>
    <t>SIG</t>
  </si>
  <si>
    <t>MON</t>
  </si>
  <si>
    <t>TIME</t>
  </si>
  <si>
    <t>VAR</t>
  </si>
  <si>
    <t>VARCOL</t>
  </si>
  <si>
    <t>Record</t>
  </si>
  <si>
    <t>File</t>
  </si>
  <si>
    <t>Date/Time</t>
  </si>
  <si>
    <t>2TM</t>
  </si>
  <si>
    <t>TMFR</t>
  </si>
  <si>
    <t>PSI</t>
  </si>
  <si>
    <t>DSRD</t>
  </si>
  <si>
    <t>XPOS</t>
  </si>
  <si>
    <t>YPOS</t>
  </si>
  <si>
    <t>ZPOS</t>
  </si>
  <si>
    <t>DSTD</t>
  </si>
  <si>
    <t>OSC</t>
  </si>
  <si>
    <t>OFF</t>
  </si>
  <si>
    <t>SIG= 32W</t>
  </si>
  <si>
    <t>MON=  DB</t>
  </si>
  <si>
    <t>POINT</t>
  </si>
  <si>
    <t># points</t>
  </si>
  <si>
    <t>Monitor</t>
  </si>
  <si>
    <t>Time(s)</t>
  </si>
  <si>
    <t>Max</t>
  </si>
  <si>
    <t>Min</t>
  </si>
  <si>
    <t>Filename</t>
  </si>
  <si>
    <t>Parsed?</t>
  </si>
  <si>
    <t>YES</t>
  </si>
  <si>
    <t>Number of columns in STRAINS worksheet</t>
  </si>
  <si>
    <t>First drive column in STRAINS worksheet</t>
  </si>
  <si>
    <t>Last drive column in STRAINS worksheet</t>
  </si>
  <si>
    <t>Number of Grids</t>
  </si>
  <si>
    <t>Instrument</t>
  </si>
  <si>
    <t>L3</t>
  </si>
  <si>
    <t>Last row</t>
  </si>
  <si>
    <t xml:space="preserve">Runs = </t>
  </si>
  <si>
    <t>Number of runs</t>
  </si>
  <si>
    <t>Run 1</t>
  </si>
  <si>
    <t>Fit</t>
  </si>
  <si>
    <t>I</t>
  </si>
  <si>
    <t>f</t>
  </si>
  <si>
    <t>Df</t>
  </si>
  <si>
    <t>FWHM</t>
  </si>
  <si>
    <t>DFWHM</t>
  </si>
  <si>
    <t>Bkgd</t>
  </si>
  <si>
    <t>Slope</t>
  </si>
  <si>
    <r>
      <t>D</t>
    </r>
    <r>
      <rPr>
        <sz val="11"/>
        <color theme="1"/>
        <rFont val="Calibri"/>
        <family val="2"/>
        <scheme val="minor"/>
      </rPr>
      <t>I</t>
    </r>
  </si>
  <si>
    <r>
      <t>D</t>
    </r>
    <r>
      <rPr>
        <sz val="11"/>
        <color theme="1"/>
        <rFont val="Calibri"/>
        <family val="2"/>
        <scheme val="minor"/>
      </rPr>
      <t>FWHM</t>
    </r>
  </si>
  <si>
    <r>
      <t>D</t>
    </r>
    <r>
      <rPr>
        <sz val="11"/>
        <color theme="1"/>
        <rFont val="Calibri"/>
        <family val="2"/>
        <scheme val="minor"/>
      </rPr>
      <t>Bkgd</t>
    </r>
  </si>
  <si>
    <r>
      <t>D</t>
    </r>
    <r>
      <rPr>
        <sz val="11"/>
        <color theme="1"/>
        <rFont val="Calibri"/>
        <family val="2"/>
        <scheme val="minor"/>
      </rPr>
      <t>Slope</t>
    </r>
  </si>
  <si>
    <r>
      <t>c</t>
    </r>
    <r>
      <rPr>
        <vertAlign val="superscript"/>
        <sz val="10"/>
        <color theme="1"/>
        <rFont val="Arial"/>
        <family val="2"/>
      </rPr>
      <t>2</t>
    </r>
  </si>
  <si>
    <t>****</t>
  </si>
  <si>
    <t>Run 2</t>
  </si>
  <si>
    <t>Run 3</t>
  </si>
  <si>
    <t>Run 4</t>
  </si>
  <si>
    <t>Run 5</t>
  </si>
  <si>
    <t>***** MATRIX NOT INVERTIBLE OR OVERFLOW ERROR *****</t>
  </si>
  <si>
    <t>Run 6</t>
  </si>
  <si>
    <t>Run 7</t>
  </si>
  <si>
    <t>Run 8</t>
  </si>
  <si>
    <t>Run 9</t>
  </si>
  <si>
    <t>Run 10</t>
  </si>
  <si>
    <t>Run 11</t>
  </si>
  <si>
    <t>Run 12</t>
  </si>
  <si>
    <t>Run 13</t>
  </si>
  <si>
    <t>Run 14</t>
  </si>
  <si>
    <t>Run 15</t>
  </si>
  <si>
    <t>Run 16</t>
  </si>
  <si>
    <t>Run 17</t>
  </si>
  <si>
    <t>Run 18</t>
  </si>
  <si>
    <t>Run 19</t>
  </si>
  <si>
    <t>Run 20</t>
  </si>
  <si>
    <t>Run 21</t>
  </si>
  <si>
    <t>Tooth</t>
  </si>
  <si>
    <t>X-AXIS</t>
  </si>
  <si>
    <t>DPHI</t>
  </si>
  <si>
    <t xml:space="preserve">Run :    22  Seq  22  Rec  22  File L3A:980002  Date 19-SEP-2013 08:17:08.28    </t>
  </si>
  <si>
    <t xml:space="preserve">Drv : XPOS=  -7.825 YPOS= -42.635 ZPOS=  24.416 DSTD=   0.000                   </t>
  </si>
  <si>
    <t>Run 22</t>
  </si>
  <si>
    <t xml:space="preserve">Run :    23  Seq  23  Rec  23  File L3A:980002  Date 19-SEP-2013 08:46:36.80    </t>
  </si>
  <si>
    <t xml:space="preserve">Drv : XPOS= -11.075 YPOS= -43.023 ZPOS=  24.431 DSTD=   0.000                   </t>
  </si>
  <si>
    <t>Run 23</t>
  </si>
  <si>
    <t xml:space="preserve">Run :    24  Seq  24  Rec  24  File L3A:980002  Date 19-SEP-2013 09:16:06.68    </t>
  </si>
  <si>
    <t xml:space="preserve">Drv : XPOS= -14.370 YPOS= -43.315 ZPOS=  24.393 DSTD=   0.000                   </t>
  </si>
  <si>
    <t xml:space="preserve">Run :    25  Seq  25  Rec  25  File L3A:980002  Date 19-SEP-2013 09:45:39.23    </t>
  </si>
  <si>
    <t xml:space="preserve">Drv : XPOS= -14.370 YPOS= -46.179 ZPOS=  24.306 DSTD=   0.000                   </t>
  </si>
  <si>
    <t>Run 24</t>
  </si>
  <si>
    <t xml:space="preserve">Run :    26  Seq  26  Rec  26  File L3A:980002  Date 19-SEP-2013 09:45:52.30    </t>
  </si>
  <si>
    <t xml:space="preserve">Drv : XPOS= -40.445 YPOS= -46.179 ZPOS=  24.306 DSTD=   0.000                   </t>
  </si>
  <si>
    <t xml:space="preserve">Run :    27  Seq  27  Rec  27  File L3A:980002  Date 19-SEP-2013 10:15:23.10    </t>
  </si>
  <si>
    <t xml:space="preserve">Drv :  2TM=  71.870 TMFR=  35.935  PSI=-135.100  PHI= -90.200 DSRD=  10.000     </t>
  </si>
  <si>
    <t xml:space="preserve">Drv : XPOS=   2.085 YPOS= -46.179 ZPOS=  24.306 DSTD=   0.000                   </t>
  </si>
  <si>
    <t>Run 25</t>
  </si>
  <si>
    <t>Run 26</t>
  </si>
  <si>
    <t>Run 27</t>
  </si>
  <si>
    <t xml:space="preserve">Run :    28  Seq   1  Rec  40  File L3A:980002  Date 19-SEP-2013 10:46:21.42    </t>
  </si>
  <si>
    <t xml:space="preserve">Drv :  2TM=  71.870 TMFR=  35.935  PSI=-135.100  PHI= -90.200 DSRD=   4.000     </t>
  </si>
  <si>
    <t xml:space="preserve">Drv : XPOS=   8.600 YPOS= -43.514 ZPOS=  24.353 DSTD=   0.000                   </t>
  </si>
  <si>
    <t xml:space="preserve">Run :    29  Seq   2  Rec  41  File L3A:980002  Date 19-SEP-2013 11:09:24.48    </t>
  </si>
  <si>
    <t xml:space="preserve">Drv : XPOS=   8.600 YPOS= -44.160 ZPOS=  24.159 DSTD=   0.000                   </t>
  </si>
  <si>
    <t xml:space="preserve">Run :    30  Seq   3  Rec  42  File L3A:980002  Date 19-SEP-2013 11:09:43.33    </t>
  </si>
  <si>
    <t xml:space="preserve">Drv : XPOS=   5.320 YPOS= -44.160 ZPOS=  24.159 DSTD=   0.000                   </t>
  </si>
  <si>
    <t xml:space="preserve">Run :    31  Seq   4  Rec  43  File L3A:980002  Date 19-SEP-2013 11:32:40.06    </t>
  </si>
  <si>
    <t xml:space="preserve">Drv : XPOS=  -7.825 YPOS= -44.160 ZPOS=  24.416 DSTD=   0.000                   </t>
  </si>
  <si>
    <t>Run 28</t>
  </si>
  <si>
    <t>Run 30</t>
  </si>
  <si>
    <t xml:space="preserve">Run :    32  Seq   5  Rec  44  File L3A:980002  Date 19-SEP-2013 11:32:53.59    </t>
  </si>
  <si>
    <t xml:space="preserve">Drv : XPOS=  -7.825 YPOS= -44.085 ZPOS=  24.416 DSTD=   0.000                   </t>
  </si>
  <si>
    <t>Run 32</t>
  </si>
  <si>
    <t>Y-Wall</t>
  </si>
  <si>
    <t>Z-AXIS</t>
  </si>
  <si>
    <t xml:space="preserve">Run :    33  Seq   1  Rec  45  File L3A:980002  Date 19-SEP-2013 12:40:30.79    </t>
  </si>
  <si>
    <t>Run 33</t>
  </si>
  <si>
    <t xml:space="preserve">Run :    34  Seq   2  Rec  46  File L3A:980002  Date 19-SEP-2013 13:10:00.15    </t>
  </si>
  <si>
    <t xml:space="preserve">Drv : XPOS=   5.320 YPOS= -43.210 ZPOS=  24.159 DSTD=   0.000                   </t>
  </si>
  <si>
    <t>Run 34</t>
  </si>
  <si>
    <t xml:space="preserve">Run :    35  Seq   3  Rec  47  File L3A:980002  Date 19-SEP-2013 13:39:35.87    </t>
  </si>
  <si>
    <t xml:space="preserve">Mode: MW CENTR_PHI  Npts     1  Mon1[  DB]=    1000 *   400  Mon2[CF]=*      1  </t>
  </si>
  <si>
    <t xml:space="preserve">Drv : XPOS=   5.320 YPOS= -44.760 ZPOS=  24.159 DSTD=   0.000                   </t>
  </si>
  <si>
    <t>Run 35</t>
  </si>
</sst>
</file>

<file path=xl/styles.xml><?xml version="1.0" encoding="utf-8"?>
<styleSheet xmlns="http://schemas.openxmlformats.org/spreadsheetml/2006/main">
  <numFmts count="2">
    <numFmt numFmtId="164" formatCode="d\-mmm\-yyyy\ hh:mm:ss"/>
    <numFmt numFmtId="165" formatCode="0.0000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Symbol"/>
      <family val="1"/>
      <charset val="2"/>
    </font>
    <font>
      <vertAlign val="superscript"/>
      <sz val="10"/>
      <color theme="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" fontId="0" fillId="0" borderId="0" xfId="0" applyNumberFormat="1"/>
    <xf numFmtId="0" fontId="18" fillId="0" borderId="0" xfId="0" applyFont="1" applyAlignment="1">
      <alignment horizontal="center"/>
    </xf>
    <xf numFmtId="165" fontId="0" fillId="0" borderId="0" xfId="0" applyNumberFormat="1"/>
    <xf numFmtId="0" fontId="16" fillId="0" borderId="0" xfId="0" applyFont="1"/>
    <xf numFmtId="0" fontId="0" fillId="33" borderId="0" xfId="0" applyFill="1"/>
    <xf numFmtId="0" fontId="0" fillId="34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5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6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7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8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1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2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3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4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6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7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8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9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0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1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2.xml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'980002'!$B$19:$B$50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'980002'!$E$19:$E$50</c:f>
              <c:numCache>
                <c:formatCode>General</c:formatCode>
                <c:ptCount val="32"/>
                <c:pt idx="0">
                  <c:v>99</c:v>
                </c:pt>
                <c:pt idx="1">
                  <c:v>115</c:v>
                </c:pt>
                <c:pt idx="2">
                  <c:v>131</c:v>
                </c:pt>
                <c:pt idx="3">
                  <c:v>126</c:v>
                </c:pt>
                <c:pt idx="4">
                  <c:v>136</c:v>
                </c:pt>
                <c:pt idx="5">
                  <c:v>142</c:v>
                </c:pt>
                <c:pt idx="6">
                  <c:v>113</c:v>
                </c:pt>
                <c:pt idx="7">
                  <c:v>123</c:v>
                </c:pt>
                <c:pt idx="8">
                  <c:v>142</c:v>
                </c:pt>
                <c:pt idx="9">
                  <c:v>176</c:v>
                </c:pt>
                <c:pt idx="10">
                  <c:v>222</c:v>
                </c:pt>
                <c:pt idx="11">
                  <c:v>248</c:v>
                </c:pt>
                <c:pt idx="12">
                  <c:v>298</c:v>
                </c:pt>
                <c:pt idx="13">
                  <c:v>335</c:v>
                </c:pt>
                <c:pt idx="14">
                  <c:v>467</c:v>
                </c:pt>
                <c:pt idx="15">
                  <c:v>450</c:v>
                </c:pt>
                <c:pt idx="16">
                  <c:v>440</c:v>
                </c:pt>
                <c:pt idx="17">
                  <c:v>364</c:v>
                </c:pt>
                <c:pt idx="18">
                  <c:v>318</c:v>
                </c:pt>
                <c:pt idx="19">
                  <c:v>220</c:v>
                </c:pt>
                <c:pt idx="20">
                  <c:v>207</c:v>
                </c:pt>
                <c:pt idx="21">
                  <c:v>173</c:v>
                </c:pt>
                <c:pt idx="22">
                  <c:v>142</c:v>
                </c:pt>
                <c:pt idx="23">
                  <c:v>183</c:v>
                </c:pt>
                <c:pt idx="24">
                  <c:v>140</c:v>
                </c:pt>
                <c:pt idx="25">
                  <c:v>151</c:v>
                </c:pt>
                <c:pt idx="26">
                  <c:v>144</c:v>
                </c:pt>
                <c:pt idx="27">
                  <c:v>136</c:v>
                </c:pt>
                <c:pt idx="28">
                  <c:v>125</c:v>
                </c:pt>
                <c:pt idx="29">
                  <c:v>143</c:v>
                </c:pt>
                <c:pt idx="30">
                  <c:v>116</c:v>
                </c:pt>
                <c:pt idx="31">
                  <c:v>116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'980002'!$B$19:$B$50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'980002'!$F$19:$F$50</c:f>
              <c:numCache>
                <c:formatCode>0</c:formatCode>
                <c:ptCount val="32"/>
                <c:pt idx="4">
                  <c:v>136.59207868802818</c:v>
                </c:pt>
                <c:pt idx="5">
                  <c:v>136.88464500582933</c:v>
                </c:pt>
                <c:pt idx="6">
                  <c:v>137.89573392192094</c:v>
                </c:pt>
                <c:pt idx="7">
                  <c:v>140.95950552495992</c:v>
                </c:pt>
                <c:pt idx="8">
                  <c:v>148.83039722958458</c:v>
                </c:pt>
                <c:pt idx="9">
                  <c:v>165.92984395939195</c:v>
                </c:pt>
                <c:pt idx="10">
                  <c:v>196.02115523045015</c:v>
                </c:pt>
                <c:pt idx="11">
                  <c:v>245.28787853890216</c:v>
                </c:pt>
                <c:pt idx="12">
                  <c:v>309.42842008825039</c:v>
                </c:pt>
                <c:pt idx="13">
                  <c:v>373.63159228909626</c:v>
                </c:pt>
                <c:pt idx="14">
                  <c:v>427.37685285341661</c:v>
                </c:pt>
                <c:pt idx="15">
                  <c:v>447.91606094456006</c:v>
                </c:pt>
                <c:pt idx="16">
                  <c:v>426.8054102157846</c:v>
                </c:pt>
                <c:pt idx="17">
                  <c:v>372.70478416922896</c:v>
                </c:pt>
                <c:pt idx="18">
                  <c:v>309.64027741668394</c:v>
                </c:pt>
                <c:pt idx="19">
                  <c:v>245.97330529121916</c:v>
                </c:pt>
                <c:pt idx="20">
                  <c:v>196.49213343271876</c:v>
                </c:pt>
                <c:pt idx="21">
                  <c:v>165.39061715930328</c:v>
                </c:pt>
                <c:pt idx="22">
                  <c:v>148.1765937703843</c:v>
                </c:pt>
                <c:pt idx="23">
                  <c:v>140.68893838961873</c:v>
                </c:pt>
                <c:pt idx="24">
                  <c:v>137.93115981163064</c:v>
                </c:pt>
                <c:pt idx="25">
                  <c:v>136.93621135505941</c:v>
                </c:pt>
                <c:pt idx="26">
                  <c:v>136.59543269179571</c:v>
                </c:pt>
                <c:pt idx="27">
                  <c:v>136.50487909618749</c:v>
                </c:pt>
                <c:pt idx="28">
                  <c:v>136.48707766791037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64616064"/>
        <c:axId val="164617600"/>
      </c:scatterChart>
      <c:valAx>
        <c:axId val="164616064"/>
        <c:scaling>
          <c:orientation val="minMax"/>
        </c:scaling>
        <c:axPos val="b"/>
        <c:numFmt formatCode="General" sourceLinked="1"/>
        <c:tickLblPos val="nextTo"/>
        <c:crossAx val="164617600"/>
        <c:crosses val="autoZero"/>
        <c:crossBetween val="midCat"/>
      </c:valAx>
      <c:valAx>
        <c:axId val="164617600"/>
        <c:scaling>
          <c:orientation val="minMax"/>
        </c:scaling>
        <c:axPos val="l"/>
        <c:majorGridlines/>
        <c:numFmt formatCode="General" sourceLinked="1"/>
        <c:tickLblPos val="nextTo"/>
        <c:crossAx val="1646160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'980002'!$B$469:$B$500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'980002'!$E$469:$E$500</c:f>
              <c:numCache>
                <c:formatCode>General</c:formatCode>
                <c:ptCount val="32"/>
                <c:pt idx="0">
                  <c:v>86</c:v>
                </c:pt>
                <c:pt idx="1">
                  <c:v>102</c:v>
                </c:pt>
                <c:pt idx="2">
                  <c:v>92</c:v>
                </c:pt>
                <c:pt idx="3">
                  <c:v>88</c:v>
                </c:pt>
                <c:pt idx="4">
                  <c:v>120</c:v>
                </c:pt>
                <c:pt idx="5">
                  <c:v>109</c:v>
                </c:pt>
                <c:pt idx="6">
                  <c:v>111</c:v>
                </c:pt>
                <c:pt idx="7">
                  <c:v>130</c:v>
                </c:pt>
                <c:pt idx="8">
                  <c:v>130</c:v>
                </c:pt>
                <c:pt idx="9">
                  <c:v>152</c:v>
                </c:pt>
                <c:pt idx="10">
                  <c:v>195</c:v>
                </c:pt>
                <c:pt idx="11">
                  <c:v>257</c:v>
                </c:pt>
                <c:pt idx="12">
                  <c:v>296</c:v>
                </c:pt>
                <c:pt idx="13">
                  <c:v>306</c:v>
                </c:pt>
                <c:pt idx="14">
                  <c:v>375</c:v>
                </c:pt>
                <c:pt idx="15">
                  <c:v>344</c:v>
                </c:pt>
                <c:pt idx="16">
                  <c:v>373</c:v>
                </c:pt>
                <c:pt idx="17">
                  <c:v>274</c:v>
                </c:pt>
                <c:pt idx="18">
                  <c:v>216</c:v>
                </c:pt>
                <c:pt idx="19">
                  <c:v>174</c:v>
                </c:pt>
                <c:pt idx="20">
                  <c:v>159</c:v>
                </c:pt>
                <c:pt idx="21">
                  <c:v>137</c:v>
                </c:pt>
                <c:pt idx="22">
                  <c:v>140</c:v>
                </c:pt>
                <c:pt idx="23">
                  <c:v>135</c:v>
                </c:pt>
                <c:pt idx="24">
                  <c:v>119</c:v>
                </c:pt>
                <c:pt idx="25">
                  <c:v>116</c:v>
                </c:pt>
                <c:pt idx="26">
                  <c:v>113</c:v>
                </c:pt>
                <c:pt idx="27">
                  <c:v>109</c:v>
                </c:pt>
                <c:pt idx="28">
                  <c:v>112</c:v>
                </c:pt>
                <c:pt idx="29">
                  <c:v>95</c:v>
                </c:pt>
                <c:pt idx="30">
                  <c:v>117</c:v>
                </c:pt>
                <c:pt idx="31">
                  <c:v>133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'980002'!$B$469:$B$500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'980002'!$F$469:$F$500</c:f>
              <c:numCache>
                <c:formatCode>0</c:formatCode>
                <c:ptCount val="32"/>
                <c:pt idx="4">
                  <c:v>116.36638924636397</c:v>
                </c:pt>
                <c:pt idx="5">
                  <c:v>117.08116243238244</c:v>
                </c:pt>
                <c:pt idx="6">
                  <c:v>119.1699622401309</c:v>
                </c:pt>
                <c:pt idx="7">
                  <c:v>124.53076434805187</c:v>
                </c:pt>
                <c:pt idx="8">
                  <c:v>136.26635037892311</c:v>
                </c:pt>
                <c:pt idx="9">
                  <c:v>158.14885176113671</c:v>
                </c:pt>
                <c:pt idx="10">
                  <c:v>191.48297980913907</c:v>
                </c:pt>
                <c:pt idx="11">
                  <c:v>238.70486517569773</c:v>
                </c:pt>
                <c:pt idx="12">
                  <c:v>291.37478926822058</c:v>
                </c:pt>
                <c:pt idx="13">
                  <c:v>335.3983232931335</c:v>
                </c:pt>
                <c:pt idx="14">
                  <c:v>362.41280579195404</c:v>
                </c:pt>
                <c:pt idx="15">
                  <c:v>359.78317872748892</c:v>
                </c:pt>
                <c:pt idx="16">
                  <c:v>328.1172632023044</c:v>
                </c:pt>
                <c:pt idx="17">
                  <c:v>278.78835525662561</c:v>
                </c:pt>
                <c:pt idx="18">
                  <c:v>230.059820138052</c:v>
                </c:pt>
                <c:pt idx="19">
                  <c:v>185.37242824217955</c:v>
                </c:pt>
                <c:pt idx="20">
                  <c:v>152.91169217988318</c:v>
                </c:pt>
                <c:pt idx="21">
                  <c:v>133.44369111185532</c:v>
                </c:pt>
                <c:pt idx="22">
                  <c:v>122.99910893381768</c:v>
                </c:pt>
                <c:pt idx="23">
                  <c:v>118.53544392922321</c:v>
                </c:pt>
                <c:pt idx="24">
                  <c:v>116.89953032153886</c:v>
                </c:pt>
                <c:pt idx="25">
                  <c:v>116.30608671249736</c:v>
                </c:pt>
                <c:pt idx="26">
                  <c:v>116.09971724866163</c:v>
                </c:pt>
                <c:pt idx="27">
                  <c:v>116.0434003194942</c:v>
                </c:pt>
                <c:pt idx="28">
                  <c:v>116.03191067358991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68266752"/>
        <c:axId val="168276736"/>
      </c:scatterChart>
      <c:valAx>
        <c:axId val="168266752"/>
        <c:scaling>
          <c:orientation val="minMax"/>
        </c:scaling>
        <c:axPos val="b"/>
        <c:numFmt formatCode="General" sourceLinked="1"/>
        <c:tickLblPos val="nextTo"/>
        <c:crossAx val="168276736"/>
        <c:crosses val="autoZero"/>
        <c:crossBetween val="midCat"/>
      </c:valAx>
      <c:valAx>
        <c:axId val="168276736"/>
        <c:scaling>
          <c:orientation val="minMax"/>
        </c:scaling>
        <c:axPos val="l"/>
        <c:majorGridlines/>
        <c:numFmt formatCode="General" sourceLinked="1"/>
        <c:tickLblPos val="nextTo"/>
        <c:crossAx val="1682667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'980002'!$B$519:$B$550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'980002'!$E$519:$E$550</c:f>
              <c:numCache>
                <c:formatCode>General</c:formatCode>
                <c:ptCount val="32"/>
                <c:pt idx="0">
                  <c:v>92</c:v>
                </c:pt>
                <c:pt idx="1">
                  <c:v>108</c:v>
                </c:pt>
                <c:pt idx="2">
                  <c:v>112</c:v>
                </c:pt>
                <c:pt idx="3">
                  <c:v>118</c:v>
                </c:pt>
                <c:pt idx="4">
                  <c:v>112</c:v>
                </c:pt>
                <c:pt idx="5">
                  <c:v>122</c:v>
                </c:pt>
                <c:pt idx="6">
                  <c:v>112</c:v>
                </c:pt>
                <c:pt idx="7">
                  <c:v>121</c:v>
                </c:pt>
                <c:pt idx="8">
                  <c:v>152</c:v>
                </c:pt>
                <c:pt idx="9">
                  <c:v>153</c:v>
                </c:pt>
                <c:pt idx="10">
                  <c:v>180</c:v>
                </c:pt>
                <c:pt idx="11">
                  <c:v>195</c:v>
                </c:pt>
                <c:pt idx="12">
                  <c:v>254</c:v>
                </c:pt>
                <c:pt idx="13">
                  <c:v>273</c:v>
                </c:pt>
                <c:pt idx="14">
                  <c:v>383</c:v>
                </c:pt>
                <c:pt idx="15">
                  <c:v>368</c:v>
                </c:pt>
                <c:pt idx="16">
                  <c:v>326</c:v>
                </c:pt>
                <c:pt idx="17">
                  <c:v>313</c:v>
                </c:pt>
                <c:pt idx="18">
                  <c:v>234</c:v>
                </c:pt>
                <c:pt idx="19">
                  <c:v>196</c:v>
                </c:pt>
                <c:pt idx="20">
                  <c:v>157</c:v>
                </c:pt>
                <c:pt idx="21">
                  <c:v>154</c:v>
                </c:pt>
                <c:pt idx="22">
                  <c:v>160</c:v>
                </c:pt>
                <c:pt idx="23">
                  <c:v>150</c:v>
                </c:pt>
                <c:pt idx="24">
                  <c:v>131</c:v>
                </c:pt>
                <c:pt idx="25">
                  <c:v>123</c:v>
                </c:pt>
                <c:pt idx="26">
                  <c:v>106</c:v>
                </c:pt>
                <c:pt idx="27">
                  <c:v>109</c:v>
                </c:pt>
                <c:pt idx="28">
                  <c:v>112</c:v>
                </c:pt>
                <c:pt idx="29">
                  <c:v>101</c:v>
                </c:pt>
                <c:pt idx="30">
                  <c:v>98</c:v>
                </c:pt>
                <c:pt idx="31">
                  <c:v>110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'980002'!$B$519:$B$550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'980002'!$F$519:$F$550</c:f>
              <c:numCache>
                <c:formatCode>0</c:formatCode>
                <c:ptCount val="32"/>
                <c:pt idx="4">
                  <c:v>121.09875591233425</c:v>
                </c:pt>
                <c:pt idx="5">
                  <c:v>121.39396494090431</c:v>
                </c:pt>
                <c:pt idx="6">
                  <c:v>122.36064325376498</c:v>
                </c:pt>
                <c:pt idx="7">
                  <c:v>125.14323785732637</c:v>
                </c:pt>
                <c:pt idx="8">
                  <c:v>131.96275121365034</c:v>
                </c:pt>
                <c:pt idx="9">
                  <c:v>146.16396367441371</c:v>
                </c:pt>
                <c:pt idx="10">
                  <c:v>170.24791721269611</c:v>
                </c:pt>
                <c:pt idx="11">
                  <c:v>208.38439125737102</c:v>
                </c:pt>
                <c:pt idx="12">
                  <c:v>256.53766569411442</c:v>
                </c:pt>
                <c:pt idx="13">
                  <c:v>303.39387928953511</c:v>
                </c:pt>
                <c:pt idx="14">
                  <c:v>341.33818564919369</c:v>
                </c:pt>
                <c:pt idx="15">
                  <c:v>354.44224151599275</c:v>
                </c:pt>
                <c:pt idx="16">
                  <c:v>337.42964218696568</c:v>
                </c:pt>
                <c:pt idx="17">
                  <c:v>297.00738512521332</c:v>
                </c:pt>
                <c:pt idx="18">
                  <c:v>250.51533583212779</c:v>
                </c:pt>
                <c:pt idx="19">
                  <c:v>203.60556220527201</c:v>
                </c:pt>
                <c:pt idx="20">
                  <c:v>166.89192520068036</c:v>
                </c:pt>
                <c:pt idx="21">
                  <c:v>143.50886431364404</c:v>
                </c:pt>
                <c:pt idx="22">
                  <c:v>130.31847734366715</c:v>
                </c:pt>
                <c:pt idx="23">
                  <c:v>124.4371166484043</c:v>
                </c:pt>
                <c:pt idx="24">
                  <c:v>122.20779744311008</c:v>
                </c:pt>
                <c:pt idx="25">
                  <c:v>121.37772135026064</c:v>
                </c:pt>
                <c:pt idx="26">
                  <c:v>121.08288679177485</c:v>
                </c:pt>
                <c:pt idx="27">
                  <c:v>121.00103755527452</c:v>
                </c:pt>
                <c:pt idx="28">
                  <c:v>120.98414283142242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68306560"/>
        <c:axId val="168308096"/>
      </c:scatterChart>
      <c:valAx>
        <c:axId val="168306560"/>
        <c:scaling>
          <c:orientation val="minMax"/>
        </c:scaling>
        <c:axPos val="b"/>
        <c:numFmt formatCode="General" sourceLinked="1"/>
        <c:tickLblPos val="nextTo"/>
        <c:crossAx val="168308096"/>
        <c:crosses val="autoZero"/>
        <c:crossBetween val="midCat"/>
      </c:valAx>
      <c:valAx>
        <c:axId val="168308096"/>
        <c:scaling>
          <c:orientation val="minMax"/>
        </c:scaling>
        <c:axPos val="l"/>
        <c:majorGridlines/>
        <c:numFmt formatCode="General" sourceLinked="1"/>
        <c:tickLblPos val="nextTo"/>
        <c:crossAx val="1683065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'980002'!$B$569:$B$600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'980002'!$E$569:$E$600</c:f>
              <c:numCache>
                <c:formatCode>General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2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'980002'!$B$569:$B$600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'980002'!$F$569:$F$600</c:f>
              <c:numCache>
                <c:formatCode>General</c:formatCode>
                <c:ptCount val="32"/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68428288"/>
        <c:axId val="168429824"/>
      </c:scatterChart>
      <c:valAx>
        <c:axId val="168428288"/>
        <c:scaling>
          <c:orientation val="minMax"/>
        </c:scaling>
        <c:axPos val="b"/>
        <c:numFmt formatCode="General" sourceLinked="1"/>
        <c:tickLblPos val="nextTo"/>
        <c:crossAx val="168429824"/>
        <c:crosses val="autoZero"/>
        <c:crossBetween val="midCat"/>
      </c:valAx>
      <c:valAx>
        <c:axId val="168429824"/>
        <c:scaling>
          <c:orientation val="minMax"/>
        </c:scaling>
        <c:axPos val="l"/>
        <c:majorGridlines/>
        <c:numFmt formatCode="General" sourceLinked="1"/>
        <c:tickLblPos val="nextTo"/>
        <c:crossAx val="1684282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'980002'!$B$619:$B$650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'980002'!$E$619:$E$650</c:f>
              <c:numCache>
                <c:formatCode>General</c:formatCode>
                <c:ptCount val="32"/>
                <c:pt idx="0">
                  <c:v>93</c:v>
                </c:pt>
                <c:pt idx="1">
                  <c:v>104</c:v>
                </c:pt>
                <c:pt idx="2">
                  <c:v>88</c:v>
                </c:pt>
                <c:pt idx="3">
                  <c:v>110</c:v>
                </c:pt>
                <c:pt idx="4">
                  <c:v>122</c:v>
                </c:pt>
                <c:pt idx="5">
                  <c:v>106</c:v>
                </c:pt>
                <c:pt idx="6">
                  <c:v>87</c:v>
                </c:pt>
                <c:pt idx="7">
                  <c:v>142</c:v>
                </c:pt>
                <c:pt idx="8">
                  <c:v>139</c:v>
                </c:pt>
                <c:pt idx="9">
                  <c:v>177</c:v>
                </c:pt>
                <c:pt idx="10">
                  <c:v>187</c:v>
                </c:pt>
                <c:pt idx="11">
                  <c:v>226</c:v>
                </c:pt>
                <c:pt idx="12">
                  <c:v>275</c:v>
                </c:pt>
                <c:pt idx="13">
                  <c:v>291</c:v>
                </c:pt>
                <c:pt idx="14">
                  <c:v>376</c:v>
                </c:pt>
                <c:pt idx="15">
                  <c:v>421</c:v>
                </c:pt>
                <c:pt idx="16">
                  <c:v>399</c:v>
                </c:pt>
                <c:pt idx="17">
                  <c:v>309</c:v>
                </c:pt>
                <c:pt idx="18">
                  <c:v>291</c:v>
                </c:pt>
                <c:pt idx="19">
                  <c:v>241</c:v>
                </c:pt>
                <c:pt idx="20">
                  <c:v>183</c:v>
                </c:pt>
                <c:pt idx="21">
                  <c:v>165</c:v>
                </c:pt>
                <c:pt idx="22">
                  <c:v>155</c:v>
                </c:pt>
                <c:pt idx="23">
                  <c:v>170</c:v>
                </c:pt>
                <c:pt idx="24">
                  <c:v>122</c:v>
                </c:pt>
                <c:pt idx="25">
                  <c:v>128</c:v>
                </c:pt>
                <c:pt idx="26">
                  <c:v>142</c:v>
                </c:pt>
                <c:pt idx="27">
                  <c:v>112</c:v>
                </c:pt>
                <c:pt idx="28">
                  <c:v>109</c:v>
                </c:pt>
                <c:pt idx="29">
                  <c:v>111</c:v>
                </c:pt>
                <c:pt idx="30">
                  <c:v>105</c:v>
                </c:pt>
                <c:pt idx="31">
                  <c:v>86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'980002'!$B$619:$B$650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'980002'!$F$619:$F$650</c:f>
              <c:numCache>
                <c:formatCode>0</c:formatCode>
                <c:ptCount val="32"/>
                <c:pt idx="4">
                  <c:v>118.56170633206132</c:v>
                </c:pt>
                <c:pt idx="5">
                  <c:v>119.41282711851161</c:v>
                </c:pt>
                <c:pt idx="6">
                  <c:v>121.65037581911793</c:v>
                </c:pt>
                <c:pt idx="7">
                  <c:v>126.91155425517701</c:v>
                </c:pt>
                <c:pt idx="8">
                  <c:v>137.70976286791711</c:v>
                </c:pt>
                <c:pt idx="9">
                  <c:v>157.07403106933748</c:v>
                </c:pt>
                <c:pt idx="10">
                  <c:v>186.22893939510018</c:v>
                </c:pt>
                <c:pt idx="11">
                  <c:v>228.32143686392376</c:v>
                </c:pt>
                <c:pt idx="12">
                  <c:v>278.19128570655056</c:v>
                </c:pt>
                <c:pt idx="13">
                  <c:v>325.40329048193155</c:v>
                </c:pt>
                <c:pt idx="14">
                  <c:v>364.65645013760553</c:v>
                </c:pt>
                <c:pt idx="15">
                  <c:v>382.15658194955671</c:v>
                </c:pt>
                <c:pt idx="16">
                  <c:v>372.25235132876082</c:v>
                </c:pt>
                <c:pt idx="17">
                  <c:v>338.31581610283314</c:v>
                </c:pt>
                <c:pt idx="18">
                  <c:v>293.93158754459949</c:v>
                </c:pt>
                <c:pt idx="19">
                  <c:v>243.48095211792585</c:v>
                </c:pt>
                <c:pt idx="20">
                  <c:v>198.1865324119255</c:v>
                </c:pt>
                <c:pt idx="21">
                  <c:v>164.39631576827486</c:v>
                </c:pt>
                <c:pt idx="22">
                  <c:v>141.49924659151515</c:v>
                </c:pt>
                <c:pt idx="23">
                  <c:v>128.89136099070757</c:v>
                </c:pt>
                <c:pt idx="24">
                  <c:v>122.90023245436454</c:v>
                </c:pt>
                <c:pt idx="25">
                  <c:v>120.07681131535982</c:v>
                </c:pt>
                <c:pt idx="26">
                  <c:v>118.77404048325785</c:v>
                </c:pt>
                <c:pt idx="27">
                  <c:v>118.28339088087873</c:v>
                </c:pt>
                <c:pt idx="28">
                  <c:v>118.14255250771491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68480128"/>
        <c:axId val="168592512"/>
      </c:scatterChart>
      <c:valAx>
        <c:axId val="168480128"/>
        <c:scaling>
          <c:orientation val="minMax"/>
        </c:scaling>
        <c:axPos val="b"/>
        <c:numFmt formatCode="General" sourceLinked="1"/>
        <c:tickLblPos val="nextTo"/>
        <c:crossAx val="168592512"/>
        <c:crosses val="autoZero"/>
        <c:crossBetween val="midCat"/>
      </c:valAx>
      <c:valAx>
        <c:axId val="168592512"/>
        <c:scaling>
          <c:orientation val="minMax"/>
        </c:scaling>
        <c:axPos val="l"/>
        <c:majorGridlines/>
        <c:numFmt formatCode="General" sourceLinked="1"/>
        <c:tickLblPos val="nextTo"/>
        <c:crossAx val="1684801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'980002'!$B$669:$B$700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'980002'!$E$669:$E$700</c:f>
              <c:numCache>
                <c:formatCode>General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1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'980002'!$B$669:$B$700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'980002'!$F$669:$F$700</c:f>
              <c:numCache>
                <c:formatCode>General</c:formatCode>
                <c:ptCount val="32"/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68622720"/>
        <c:axId val="169361792"/>
      </c:scatterChart>
      <c:valAx>
        <c:axId val="168622720"/>
        <c:scaling>
          <c:orientation val="minMax"/>
        </c:scaling>
        <c:axPos val="b"/>
        <c:numFmt formatCode="General" sourceLinked="1"/>
        <c:tickLblPos val="nextTo"/>
        <c:crossAx val="169361792"/>
        <c:crosses val="autoZero"/>
        <c:crossBetween val="midCat"/>
      </c:valAx>
      <c:valAx>
        <c:axId val="169361792"/>
        <c:scaling>
          <c:orientation val="minMax"/>
        </c:scaling>
        <c:axPos val="l"/>
        <c:majorGridlines/>
        <c:numFmt formatCode="General" sourceLinked="1"/>
        <c:tickLblPos val="nextTo"/>
        <c:crossAx val="1686227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'980002'!$B$719:$B$750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'980002'!$E$719:$E$750</c:f>
              <c:numCache>
                <c:formatCode>General</c:formatCode>
                <c:ptCount val="32"/>
                <c:pt idx="0">
                  <c:v>116</c:v>
                </c:pt>
                <c:pt idx="1">
                  <c:v>129</c:v>
                </c:pt>
                <c:pt idx="2">
                  <c:v>145</c:v>
                </c:pt>
                <c:pt idx="3">
                  <c:v>163</c:v>
                </c:pt>
                <c:pt idx="4">
                  <c:v>150</c:v>
                </c:pt>
                <c:pt idx="5">
                  <c:v>160</c:v>
                </c:pt>
                <c:pt idx="6">
                  <c:v>190</c:v>
                </c:pt>
                <c:pt idx="7">
                  <c:v>174</c:v>
                </c:pt>
                <c:pt idx="8">
                  <c:v>173</c:v>
                </c:pt>
                <c:pt idx="9">
                  <c:v>222</c:v>
                </c:pt>
                <c:pt idx="10">
                  <c:v>229</c:v>
                </c:pt>
                <c:pt idx="11">
                  <c:v>267</c:v>
                </c:pt>
                <c:pt idx="12">
                  <c:v>316</c:v>
                </c:pt>
                <c:pt idx="13">
                  <c:v>356</c:v>
                </c:pt>
                <c:pt idx="14">
                  <c:v>449</c:v>
                </c:pt>
                <c:pt idx="15">
                  <c:v>443</c:v>
                </c:pt>
                <c:pt idx="16">
                  <c:v>439</c:v>
                </c:pt>
                <c:pt idx="17">
                  <c:v>349</c:v>
                </c:pt>
                <c:pt idx="18">
                  <c:v>299</c:v>
                </c:pt>
                <c:pt idx="19">
                  <c:v>227</c:v>
                </c:pt>
                <c:pt idx="20">
                  <c:v>242</c:v>
                </c:pt>
                <c:pt idx="21">
                  <c:v>193</c:v>
                </c:pt>
                <c:pt idx="22">
                  <c:v>223</c:v>
                </c:pt>
                <c:pt idx="23">
                  <c:v>190</c:v>
                </c:pt>
                <c:pt idx="24">
                  <c:v>173</c:v>
                </c:pt>
                <c:pt idx="25">
                  <c:v>178</c:v>
                </c:pt>
                <c:pt idx="26">
                  <c:v>182</c:v>
                </c:pt>
                <c:pt idx="27">
                  <c:v>162</c:v>
                </c:pt>
                <c:pt idx="28">
                  <c:v>171</c:v>
                </c:pt>
                <c:pt idx="29">
                  <c:v>176</c:v>
                </c:pt>
                <c:pt idx="30">
                  <c:v>149</c:v>
                </c:pt>
                <c:pt idx="31">
                  <c:v>166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'980002'!$B$719:$B$750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'980002'!$F$719:$F$750</c:f>
              <c:numCache>
                <c:formatCode>0</c:formatCode>
                <c:ptCount val="32"/>
                <c:pt idx="4">
                  <c:v>175.07595283763152</c:v>
                </c:pt>
                <c:pt idx="5">
                  <c:v>175.25760239970649</c:v>
                </c:pt>
                <c:pt idx="6">
                  <c:v>175.94119279994638</c:v>
                </c:pt>
                <c:pt idx="7">
                  <c:v>178.17789007615139</c:v>
                </c:pt>
                <c:pt idx="8">
                  <c:v>184.31203437864227</c:v>
                </c:pt>
                <c:pt idx="9">
                  <c:v>198.35998480166563</c:v>
                </c:pt>
                <c:pt idx="10">
                  <c:v>224.06746083378934</c:v>
                </c:pt>
                <c:pt idx="11">
                  <c:v>267.28384183214848</c:v>
                </c:pt>
                <c:pt idx="12">
                  <c:v>324.2156679604185</c:v>
                </c:pt>
                <c:pt idx="13">
                  <c:v>380.78038756845808</c:v>
                </c:pt>
                <c:pt idx="14">
                  <c:v>426.11477425763741</c:v>
                </c:pt>
                <c:pt idx="15">
                  <c:v>439.32024847442005</c:v>
                </c:pt>
                <c:pt idx="16">
                  <c:v>414.41134072480935</c:v>
                </c:pt>
                <c:pt idx="17">
                  <c:v>362.12345472506593</c:v>
                </c:pt>
                <c:pt idx="18">
                  <c:v>305.82751215440101</c:v>
                </c:pt>
                <c:pt idx="19">
                  <c:v>252.80821999918814</c:v>
                </c:pt>
                <c:pt idx="20">
                  <c:v>214.61278193888339</c:v>
                </c:pt>
                <c:pt idx="21">
                  <c:v>192.54011295719312</c:v>
                </c:pt>
                <c:pt idx="22">
                  <c:v>181.42584177892186</c:v>
                </c:pt>
                <c:pt idx="23">
                  <c:v>177.08104825620538</c:v>
                </c:pt>
                <c:pt idx="24">
                  <c:v>175.65157191933767</c:v>
                </c:pt>
                <c:pt idx="25">
                  <c:v>175.19234639280256</c:v>
                </c:pt>
                <c:pt idx="26">
                  <c:v>175.0538398173745</c:v>
                </c:pt>
                <c:pt idx="27">
                  <c:v>175.02207078290323</c:v>
                </c:pt>
                <c:pt idx="28">
                  <c:v>175.01674438476354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69403904"/>
        <c:axId val="169405440"/>
      </c:scatterChart>
      <c:valAx>
        <c:axId val="169403904"/>
        <c:scaling>
          <c:orientation val="minMax"/>
        </c:scaling>
        <c:axPos val="b"/>
        <c:numFmt formatCode="General" sourceLinked="1"/>
        <c:tickLblPos val="nextTo"/>
        <c:crossAx val="169405440"/>
        <c:crosses val="autoZero"/>
        <c:crossBetween val="midCat"/>
      </c:valAx>
      <c:valAx>
        <c:axId val="169405440"/>
        <c:scaling>
          <c:orientation val="minMax"/>
        </c:scaling>
        <c:axPos val="l"/>
        <c:majorGridlines/>
        <c:numFmt formatCode="General" sourceLinked="1"/>
        <c:tickLblPos val="nextTo"/>
        <c:crossAx val="1694039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'980002'!$B$769:$B$800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'980002'!$E$769:$E$800</c:f>
              <c:numCache>
                <c:formatCode>General</c:formatCode>
                <c:ptCount val="32"/>
                <c:pt idx="0">
                  <c:v>123</c:v>
                </c:pt>
                <c:pt idx="1">
                  <c:v>135</c:v>
                </c:pt>
                <c:pt idx="2">
                  <c:v>161</c:v>
                </c:pt>
                <c:pt idx="3">
                  <c:v>196</c:v>
                </c:pt>
                <c:pt idx="4">
                  <c:v>152</c:v>
                </c:pt>
                <c:pt idx="5">
                  <c:v>168</c:v>
                </c:pt>
                <c:pt idx="6">
                  <c:v>175</c:v>
                </c:pt>
                <c:pt idx="7">
                  <c:v>180</c:v>
                </c:pt>
                <c:pt idx="8">
                  <c:v>186</c:v>
                </c:pt>
                <c:pt idx="9">
                  <c:v>202</c:v>
                </c:pt>
                <c:pt idx="10">
                  <c:v>241</c:v>
                </c:pt>
                <c:pt idx="11">
                  <c:v>270</c:v>
                </c:pt>
                <c:pt idx="12">
                  <c:v>280</c:v>
                </c:pt>
                <c:pt idx="13">
                  <c:v>389</c:v>
                </c:pt>
                <c:pt idx="14">
                  <c:v>414</c:v>
                </c:pt>
                <c:pt idx="15">
                  <c:v>434</c:v>
                </c:pt>
                <c:pt idx="16">
                  <c:v>394</c:v>
                </c:pt>
                <c:pt idx="17">
                  <c:v>346</c:v>
                </c:pt>
                <c:pt idx="18">
                  <c:v>286</c:v>
                </c:pt>
                <c:pt idx="19">
                  <c:v>245</c:v>
                </c:pt>
                <c:pt idx="20">
                  <c:v>204</c:v>
                </c:pt>
                <c:pt idx="21">
                  <c:v>208</c:v>
                </c:pt>
                <c:pt idx="22">
                  <c:v>175</c:v>
                </c:pt>
                <c:pt idx="23">
                  <c:v>180</c:v>
                </c:pt>
                <c:pt idx="24">
                  <c:v>221</c:v>
                </c:pt>
                <c:pt idx="25">
                  <c:v>179</c:v>
                </c:pt>
                <c:pt idx="26">
                  <c:v>173</c:v>
                </c:pt>
                <c:pt idx="27">
                  <c:v>189</c:v>
                </c:pt>
                <c:pt idx="28">
                  <c:v>149</c:v>
                </c:pt>
                <c:pt idx="29">
                  <c:v>175</c:v>
                </c:pt>
                <c:pt idx="30">
                  <c:v>169</c:v>
                </c:pt>
                <c:pt idx="31">
                  <c:v>125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'980002'!$B$769:$B$800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'980002'!$F$769:$F$800</c:f>
              <c:numCache>
                <c:formatCode>0</c:formatCode>
                <c:ptCount val="32"/>
                <c:pt idx="4">
                  <c:v>175.14063744253343</c:v>
                </c:pt>
                <c:pt idx="5">
                  <c:v>175.32350663944541</c:v>
                </c:pt>
                <c:pt idx="6">
                  <c:v>176.00699040532226</c:v>
                </c:pt>
                <c:pt idx="7">
                  <c:v>178.22655537550818</c:v>
                </c:pt>
                <c:pt idx="8">
                  <c:v>184.26455550571558</c:v>
                </c:pt>
                <c:pt idx="9">
                  <c:v>197.97265688097272</c:v>
                </c:pt>
                <c:pt idx="10">
                  <c:v>222.82787282427415</c:v>
                </c:pt>
                <c:pt idx="11">
                  <c:v>264.17700442963559</c:v>
                </c:pt>
                <c:pt idx="12">
                  <c:v>317.9685256727671</c:v>
                </c:pt>
                <c:pt idx="13">
                  <c:v>370.55499236950521</c:v>
                </c:pt>
                <c:pt idx="14">
                  <c:v>411.51294751030025</c:v>
                </c:pt>
                <c:pt idx="15">
                  <c:v>421.65515301893669</c:v>
                </c:pt>
                <c:pt idx="16">
                  <c:v>396.29520559558586</c:v>
                </c:pt>
                <c:pt idx="17">
                  <c:v>346.29988394607909</c:v>
                </c:pt>
                <c:pt idx="18">
                  <c:v>293.68232940860128</c:v>
                </c:pt>
                <c:pt idx="19">
                  <c:v>244.90078078178794</c:v>
                </c:pt>
                <c:pt idx="20">
                  <c:v>210.24467822903472</c:v>
                </c:pt>
                <c:pt idx="21">
                  <c:v>190.47553287541785</c:v>
                </c:pt>
                <c:pt idx="22">
                  <c:v>180.6463699341071</c:v>
                </c:pt>
                <c:pt idx="23">
                  <c:v>176.8525028569907</c:v>
                </c:pt>
                <c:pt idx="24">
                  <c:v>175.61941498832616</c:v>
                </c:pt>
                <c:pt idx="25">
                  <c:v>175.22783451177062</c:v>
                </c:pt>
                <c:pt idx="26">
                  <c:v>175.11111764882591</c:v>
                </c:pt>
                <c:pt idx="27">
                  <c:v>175.08468802867077</c:v>
                </c:pt>
                <c:pt idx="28">
                  <c:v>175.0803146623818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69447808"/>
        <c:axId val="169449344"/>
      </c:scatterChart>
      <c:valAx>
        <c:axId val="169447808"/>
        <c:scaling>
          <c:orientation val="minMax"/>
        </c:scaling>
        <c:axPos val="b"/>
        <c:numFmt formatCode="General" sourceLinked="1"/>
        <c:tickLblPos val="nextTo"/>
        <c:crossAx val="169449344"/>
        <c:crosses val="autoZero"/>
        <c:crossBetween val="midCat"/>
      </c:valAx>
      <c:valAx>
        <c:axId val="169449344"/>
        <c:scaling>
          <c:orientation val="minMax"/>
        </c:scaling>
        <c:axPos val="l"/>
        <c:majorGridlines/>
        <c:numFmt formatCode="General" sourceLinked="1"/>
        <c:tickLblPos val="nextTo"/>
        <c:crossAx val="1694478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'980002'!$B$819:$B$850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'980002'!$E$819:$E$850</c:f>
              <c:numCache>
                <c:formatCode>General</c:formatCode>
                <c:ptCount val="32"/>
                <c:pt idx="0">
                  <c:v>130</c:v>
                </c:pt>
                <c:pt idx="1">
                  <c:v>149</c:v>
                </c:pt>
                <c:pt idx="2">
                  <c:v>148</c:v>
                </c:pt>
                <c:pt idx="3">
                  <c:v>134</c:v>
                </c:pt>
                <c:pt idx="4">
                  <c:v>168</c:v>
                </c:pt>
                <c:pt idx="5">
                  <c:v>173</c:v>
                </c:pt>
                <c:pt idx="6">
                  <c:v>178</c:v>
                </c:pt>
                <c:pt idx="7">
                  <c:v>175</c:v>
                </c:pt>
                <c:pt idx="8">
                  <c:v>190</c:v>
                </c:pt>
                <c:pt idx="9">
                  <c:v>194</c:v>
                </c:pt>
                <c:pt idx="10">
                  <c:v>194</c:v>
                </c:pt>
                <c:pt idx="11">
                  <c:v>243</c:v>
                </c:pt>
                <c:pt idx="12">
                  <c:v>297</c:v>
                </c:pt>
                <c:pt idx="13">
                  <c:v>353</c:v>
                </c:pt>
                <c:pt idx="14">
                  <c:v>348</c:v>
                </c:pt>
                <c:pt idx="15">
                  <c:v>379</c:v>
                </c:pt>
                <c:pt idx="16">
                  <c:v>344</c:v>
                </c:pt>
                <c:pt idx="17">
                  <c:v>324</c:v>
                </c:pt>
                <c:pt idx="18">
                  <c:v>260</c:v>
                </c:pt>
                <c:pt idx="19">
                  <c:v>266</c:v>
                </c:pt>
                <c:pt idx="20">
                  <c:v>245</c:v>
                </c:pt>
                <c:pt idx="21">
                  <c:v>248</c:v>
                </c:pt>
                <c:pt idx="22">
                  <c:v>200</c:v>
                </c:pt>
                <c:pt idx="23">
                  <c:v>190</c:v>
                </c:pt>
                <c:pt idx="24">
                  <c:v>202</c:v>
                </c:pt>
                <c:pt idx="25">
                  <c:v>191</c:v>
                </c:pt>
                <c:pt idx="26">
                  <c:v>174</c:v>
                </c:pt>
                <c:pt idx="27">
                  <c:v>159</c:v>
                </c:pt>
                <c:pt idx="28">
                  <c:v>155</c:v>
                </c:pt>
                <c:pt idx="29">
                  <c:v>183</c:v>
                </c:pt>
                <c:pt idx="30">
                  <c:v>152</c:v>
                </c:pt>
                <c:pt idx="31">
                  <c:v>154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'980002'!$B$819:$B$850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'980002'!$F$819:$F$850</c:f>
              <c:numCache>
                <c:formatCode>0</c:formatCode>
                <c:ptCount val="32"/>
                <c:pt idx="4">
                  <c:v>173.27474601586977</c:v>
                </c:pt>
                <c:pt idx="5">
                  <c:v>174.0004745714989</c:v>
                </c:pt>
                <c:pt idx="6">
                  <c:v>175.81940755217201</c:v>
                </c:pt>
                <c:pt idx="7">
                  <c:v>179.91257070456356</c:v>
                </c:pt>
                <c:pt idx="8">
                  <c:v>187.99741304838412</c:v>
                </c:pt>
                <c:pt idx="9">
                  <c:v>202.03775816682375</c:v>
                </c:pt>
                <c:pt idx="10">
                  <c:v>222.64931910083408</c:v>
                </c:pt>
                <c:pt idx="11">
                  <c:v>251.84266143912225</c:v>
                </c:pt>
                <c:pt idx="12">
                  <c:v>286.00175273951663</c:v>
                </c:pt>
                <c:pt idx="13">
                  <c:v>318.21531375671839</c:v>
                </c:pt>
                <c:pt idx="14">
                  <c:v>345.25090820739081</c:v>
                </c:pt>
                <c:pt idx="15">
                  <c:v>358.04037546163852</c:v>
                </c:pt>
                <c:pt idx="16">
                  <c:v>352.68137493222343</c:v>
                </c:pt>
                <c:pt idx="17">
                  <c:v>330.95854689491574</c:v>
                </c:pt>
                <c:pt idx="18">
                  <c:v>301.45691053088348</c:v>
                </c:pt>
                <c:pt idx="19">
                  <c:v>266.89534883450568</c:v>
                </c:pt>
                <c:pt idx="20">
                  <c:v>234.83420566853431</c:v>
                </c:pt>
                <c:pt idx="21">
                  <c:v>210.02374501106058</c:v>
                </c:pt>
                <c:pt idx="22">
                  <c:v>192.4918215215493</c:v>
                </c:pt>
                <c:pt idx="23">
                  <c:v>182.3656066640016</c:v>
                </c:pt>
                <c:pt idx="24">
                  <c:v>177.30264194488086</c:v>
                </c:pt>
                <c:pt idx="25">
                  <c:v>174.78699588444573</c:v>
                </c:pt>
                <c:pt idx="26">
                  <c:v>173.55596266045509</c:v>
                </c:pt>
                <c:pt idx="27">
                  <c:v>173.05952057604267</c:v>
                </c:pt>
                <c:pt idx="28">
                  <c:v>172.90616355245447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69499264"/>
        <c:axId val="169517440"/>
      </c:scatterChart>
      <c:valAx>
        <c:axId val="169499264"/>
        <c:scaling>
          <c:orientation val="minMax"/>
        </c:scaling>
        <c:axPos val="b"/>
        <c:numFmt formatCode="General" sourceLinked="1"/>
        <c:tickLblPos val="nextTo"/>
        <c:crossAx val="169517440"/>
        <c:crosses val="autoZero"/>
        <c:crossBetween val="midCat"/>
      </c:valAx>
      <c:valAx>
        <c:axId val="169517440"/>
        <c:scaling>
          <c:orientation val="minMax"/>
        </c:scaling>
        <c:axPos val="l"/>
        <c:majorGridlines/>
        <c:numFmt formatCode="General" sourceLinked="1"/>
        <c:tickLblPos val="nextTo"/>
        <c:crossAx val="1694992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'980002'!$B$869:$B$900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'980002'!$E$869:$E$900</c:f>
              <c:numCache>
                <c:formatCode>General</c:formatCode>
                <c:ptCount val="32"/>
                <c:pt idx="0">
                  <c:v>130</c:v>
                </c:pt>
                <c:pt idx="1">
                  <c:v>140</c:v>
                </c:pt>
                <c:pt idx="2">
                  <c:v>146</c:v>
                </c:pt>
                <c:pt idx="3">
                  <c:v>136</c:v>
                </c:pt>
                <c:pt idx="4">
                  <c:v>132</c:v>
                </c:pt>
                <c:pt idx="5">
                  <c:v>155</c:v>
                </c:pt>
                <c:pt idx="6">
                  <c:v>169</c:v>
                </c:pt>
                <c:pt idx="7">
                  <c:v>152</c:v>
                </c:pt>
                <c:pt idx="8">
                  <c:v>163</c:v>
                </c:pt>
                <c:pt idx="9">
                  <c:v>178</c:v>
                </c:pt>
                <c:pt idx="10">
                  <c:v>160</c:v>
                </c:pt>
                <c:pt idx="11">
                  <c:v>193</c:v>
                </c:pt>
                <c:pt idx="12">
                  <c:v>203</c:v>
                </c:pt>
                <c:pt idx="13">
                  <c:v>250</c:v>
                </c:pt>
                <c:pt idx="14">
                  <c:v>253</c:v>
                </c:pt>
                <c:pt idx="15">
                  <c:v>277</c:v>
                </c:pt>
                <c:pt idx="16">
                  <c:v>281</c:v>
                </c:pt>
                <c:pt idx="17">
                  <c:v>260</c:v>
                </c:pt>
                <c:pt idx="18">
                  <c:v>288</c:v>
                </c:pt>
                <c:pt idx="19">
                  <c:v>284</c:v>
                </c:pt>
                <c:pt idx="20">
                  <c:v>253</c:v>
                </c:pt>
                <c:pt idx="21">
                  <c:v>224</c:v>
                </c:pt>
                <c:pt idx="22">
                  <c:v>233</c:v>
                </c:pt>
                <c:pt idx="23">
                  <c:v>214</c:v>
                </c:pt>
                <c:pt idx="24">
                  <c:v>200</c:v>
                </c:pt>
                <c:pt idx="25">
                  <c:v>205</c:v>
                </c:pt>
                <c:pt idx="26">
                  <c:v>208</c:v>
                </c:pt>
                <c:pt idx="27">
                  <c:v>187</c:v>
                </c:pt>
                <c:pt idx="28">
                  <c:v>147</c:v>
                </c:pt>
                <c:pt idx="29">
                  <c:v>184</c:v>
                </c:pt>
                <c:pt idx="30">
                  <c:v>148</c:v>
                </c:pt>
                <c:pt idx="31">
                  <c:v>166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'980002'!$B$869:$B$900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'980002'!$F$869:$F$900</c:f>
              <c:numCache>
                <c:formatCode>0</c:formatCode>
                <c:ptCount val="32"/>
                <c:pt idx="4">
                  <c:v>145.96815208324082</c:v>
                </c:pt>
                <c:pt idx="5">
                  <c:v>148.21043017114272</c:v>
                </c:pt>
                <c:pt idx="6">
                  <c:v>151.75735876082371</c:v>
                </c:pt>
                <c:pt idx="7">
                  <c:v>157.01473079684084</c:v>
                </c:pt>
                <c:pt idx="8">
                  <c:v>164.28375555426044</c:v>
                </c:pt>
                <c:pt idx="9">
                  <c:v>173.75147081099587</c:v>
                </c:pt>
                <c:pt idx="10">
                  <c:v>184.99153261712382</c:v>
                </c:pt>
                <c:pt idx="11">
                  <c:v>198.83234204273683</c:v>
                </c:pt>
                <c:pt idx="12">
                  <c:v>214.12597395360154</c:v>
                </c:pt>
                <c:pt idx="13">
                  <c:v>229.25048322701073</c:v>
                </c:pt>
                <c:pt idx="14">
                  <c:v>244.87602729520171</c:v>
                </c:pt>
                <c:pt idx="15">
                  <c:v>258.74136953401461</c:v>
                </c:pt>
                <c:pt idx="16">
                  <c:v>269.28708554337965</c:v>
                </c:pt>
                <c:pt idx="17">
                  <c:v>275.31600463935104</c:v>
                </c:pt>
                <c:pt idx="18">
                  <c:v>276.3662387400293</c:v>
                </c:pt>
                <c:pt idx="19">
                  <c:v>272.60283556427316</c:v>
                </c:pt>
                <c:pt idx="20">
                  <c:v>264.03337430966548</c:v>
                </c:pt>
                <c:pt idx="21">
                  <c:v>251.75492484223111</c:v>
                </c:pt>
                <c:pt idx="22">
                  <c:v>236.29357368000191</c:v>
                </c:pt>
                <c:pt idx="23">
                  <c:v>220.10178710845852</c:v>
                </c:pt>
                <c:pt idx="24">
                  <c:v>205.3677668493732</c:v>
                </c:pt>
                <c:pt idx="25">
                  <c:v>191.94953781049887</c:v>
                </c:pt>
                <c:pt idx="26">
                  <c:v>179.19257280518545</c:v>
                </c:pt>
                <c:pt idx="27">
                  <c:v>168.17934529775374</c:v>
                </c:pt>
                <c:pt idx="28">
                  <c:v>160.61683818915404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69580032"/>
        <c:axId val="169581568"/>
      </c:scatterChart>
      <c:valAx>
        <c:axId val="169580032"/>
        <c:scaling>
          <c:orientation val="minMax"/>
        </c:scaling>
        <c:axPos val="b"/>
        <c:numFmt formatCode="General" sourceLinked="1"/>
        <c:tickLblPos val="nextTo"/>
        <c:crossAx val="169581568"/>
        <c:crosses val="autoZero"/>
        <c:crossBetween val="midCat"/>
      </c:valAx>
      <c:valAx>
        <c:axId val="169581568"/>
        <c:scaling>
          <c:orientation val="minMax"/>
        </c:scaling>
        <c:axPos val="l"/>
        <c:majorGridlines/>
        <c:numFmt formatCode="General" sourceLinked="1"/>
        <c:tickLblPos val="nextTo"/>
        <c:crossAx val="1695800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'980002'!$B$919:$B$950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'980002'!$E$919:$E$950</c:f>
              <c:numCache>
                <c:formatCode>General</c:formatCode>
                <c:ptCount val="32"/>
                <c:pt idx="0">
                  <c:v>117</c:v>
                </c:pt>
                <c:pt idx="1">
                  <c:v>159</c:v>
                </c:pt>
                <c:pt idx="2">
                  <c:v>136</c:v>
                </c:pt>
                <c:pt idx="3">
                  <c:v>176</c:v>
                </c:pt>
                <c:pt idx="4">
                  <c:v>164</c:v>
                </c:pt>
                <c:pt idx="5">
                  <c:v>169</c:v>
                </c:pt>
                <c:pt idx="6">
                  <c:v>166</c:v>
                </c:pt>
                <c:pt idx="7">
                  <c:v>177</c:v>
                </c:pt>
                <c:pt idx="8">
                  <c:v>169</c:v>
                </c:pt>
                <c:pt idx="9">
                  <c:v>177</c:v>
                </c:pt>
                <c:pt idx="10">
                  <c:v>235</c:v>
                </c:pt>
                <c:pt idx="11">
                  <c:v>237</c:v>
                </c:pt>
                <c:pt idx="12">
                  <c:v>261</c:v>
                </c:pt>
                <c:pt idx="13">
                  <c:v>258</c:v>
                </c:pt>
                <c:pt idx="14">
                  <c:v>264</c:v>
                </c:pt>
                <c:pt idx="15">
                  <c:v>250</c:v>
                </c:pt>
                <c:pt idx="16">
                  <c:v>272</c:v>
                </c:pt>
                <c:pt idx="17">
                  <c:v>260</c:v>
                </c:pt>
                <c:pt idx="18">
                  <c:v>254</c:v>
                </c:pt>
                <c:pt idx="19">
                  <c:v>259</c:v>
                </c:pt>
                <c:pt idx="20">
                  <c:v>250</c:v>
                </c:pt>
                <c:pt idx="21">
                  <c:v>233</c:v>
                </c:pt>
                <c:pt idx="22">
                  <c:v>258</c:v>
                </c:pt>
                <c:pt idx="23">
                  <c:v>197</c:v>
                </c:pt>
                <c:pt idx="24">
                  <c:v>186</c:v>
                </c:pt>
                <c:pt idx="25">
                  <c:v>181</c:v>
                </c:pt>
                <c:pt idx="26">
                  <c:v>208</c:v>
                </c:pt>
                <c:pt idx="27">
                  <c:v>195</c:v>
                </c:pt>
                <c:pt idx="28">
                  <c:v>212</c:v>
                </c:pt>
                <c:pt idx="29">
                  <c:v>165</c:v>
                </c:pt>
                <c:pt idx="30">
                  <c:v>170</c:v>
                </c:pt>
                <c:pt idx="31">
                  <c:v>146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'980002'!$B$919:$B$950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'980002'!$F$919:$F$950</c:f>
              <c:numCache>
                <c:formatCode>0</c:formatCode>
                <c:ptCount val="32"/>
                <c:pt idx="4">
                  <c:v>170.43858999332025</c:v>
                </c:pt>
                <c:pt idx="5">
                  <c:v>173.25946243213471</c:v>
                </c:pt>
                <c:pt idx="6">
                  <c:v>177.4755383127027</c:v>
                </c:pt>
                <c:pt idx="7">
                  <c:v>183.36239532687253</c:v>
                </c:pt>
                <c:pt idx="8">
                  <c:v>191.01659667821622</c:v>
                </c:pt>
                <c:pt idx="9">
                  <c:v>200.37844867006737</c:v>
                </c:pt>
                <c:pt idx="10">
                  <c:v>210.80604518056541</c:v>
                </c:pt>
                <c:pt idx="11">
                  <c:v>222.80147571522932</c:v>
                </c:pt>
                <c:pt idx="12">
                  <c:v>235.08525241752727</c:v>
                </c:pt>
                <c:pt idx="13">
                  <c:v>246.24202087413536</c:v>
                </c:pt>
                <c:pt idx="14">
                  <c:v>256.60027148354675</c:v>
                </c:pt>
                <c:pt idx="15">
                  <c:v>264.43376804286322</c:v>
                </c:pt>
                <c:pt idx="16">
                  <c:v>268.79113795438911</c:v>
                </c:pt>
                <c:pt idx="17">
                  <c:v>269.19146500369629</c:v>
                </c:pt>
                <c:pt idx="18">
                  <c:v>266.05630966938799</c:v>
                </c:pt>
                <c:pt idx="19">
                  <c:v>259.35726285081154</c:v>
                </c:pt>
                <c:pt idx="20">
                  <c:v>249.701276283634</c:v>
                </c:pt>
                <c:pt idx="21">
                  <c:v>238.26926888618959</c:v>
                </c:pt>
                <c:pt idx="22">
                  <c:v>225.4910770119163</c:v>
                </c:pt>
                <c:pt idx="23">
                  <c:v>213.23643451277567</c:v>
                </c:pt>
                <c:pt idx="24">
                  <c:v>202.81610242854518</c:v>
                </c:pt>
                <c:pt idx="25">
                  <c:v>193.84005727263423</c:v>
                </c:pt>
                <c:pt idx="26">
                  <c:v>185.73279003743605</c:v>
                </c:pt>
                <c:pt idx="27">
                  <c:v>179.07440709702496</c:v>
                </c:pt>
                <c:pt idx="28">
                  <c:v>174.70248781703282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69677568"/>
        <c:axId val="169679104"/>
      </c:scatterChart>
      <c:valAx>
        <c:axId val="169677568"/>
        <c:scaling>
          <c:orientation val="minMax"/>
        </c:scaling>
        <c:axPos val="b"/>
        <c:numFmt formatCode="General" sourceLinked="1"/>
        <c:tickLblPos val="nextTo"/>
        <c:crossAx val="169679104"/>
        <c:crosses val="autoZero"/>
        <c:crossBetween val="midCat"/>
      </c:valAx>
      <c:valAx>
        <c:axId val="169679104"/>
        <c:scaling>
          <c:orientation val="minMax"/>
        </c:scaling>
        <c:axPos val="l"/>
        <c:majorGridlines/>
        <c:numFmt formatCode="General" sourceLinked="1"/>
        <c:tickLblPos val="nextTo"/>
        <c:crossAx val="1696775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'980002'!$B$69:$B$100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'980002'!$E$69:$E$100</c:f>
              <c:numCache>
                <c:formatCode>General</c:formatCode>
                <c:ptCount val="32"/>
                <c:pt idx="0">
                  <c:v>71</c:v>
                </c:pt>
                <c:pt idx="1">
                  <c:v>110</c:v>
                </c:pt>
                <c:pt idx="2">
                  <c:v>93</c:v>
                </c:pt>
                <c:pt idx="3">
                  <c:v>80</c:v>
                </c:pt>
                <c:pt idx="4">
                  <c:v>116</c:v>
                </c:pt>
                <c:pt idx="5">
                  <c:v>105</c:v>
                </c:pt>
                <c:pt idx="6">
                  <c:v>111</c:v>
                </c:pt>
                <c:pt idx="7">
                  <c:v>127</c:v>
                </c:pt>
                <c:pt idx="8">
                  <c:v>140</c:v>
                </c:pt>
                <c:pt idx="9">
                  <c:v>146</c:v>
                </c:pt>
                <c:pt idx="10">
                  <c:v>194</c:v>
                </c:pt>
                <c:pt idx="11">
                  <c:v>228</c:v>
                </c:pt>
                <c:pt idx="12">
                  <c:v>282</c:v>
                </c:pt>
                <c:pt idx="13">
                  <c:v>354</c:v>
                </c:pt>
                <c:pt idx="14">
                  <c:v>411</c:v>
                </c:pt>
                <c:pt idx="15">
                  <c:v>433</c:v>
                </c:pt>
                <c:pt idx="16">
                  <c:v>377</c:v>
                </c:pt>
                <c:pt idx="17">
                  <c:v>319</c:v>
                </c:pt>
                <c:pt idx="18">
                  <c:v>261</c:v>
                </c:pt>
                <c:pt idx="19">
                  <c:v>175</c:v>
                </c:pt>
                <c:pt idx="20">
                  <c:v>159</c:v>
                </c:pt>
                <c:pt idx="21">
                  <c:v>165</c:v>
                </c:pt>
                <c:pt idx="22">
                  <c:v>149</c:v>
                </c:pt>
                <c:pt idx="23">
                  <c:v>148</c:v>
                </c:pt>
                <c:pt idx="24">
                  <c:v>134</c:v>
                </c:pt>
                <c:pt idx="25">
                  <c:v>137</c:v>
                </c:pt>
                <c:pt idx="26">
                  <c:v>120</c:v>
                </c:pt>
                <c:pt idx="27">
                  <c:v>129</c:v>
                </c:pt>
                <c:pt idx="28">
                  <c:v>118</c:v>
                </c:pt>
                <c:pt idx="29">
                  <c:v>92</c:v>
                </c:pt>
                <c:pt idx="30">
                  <c:v>109</c:v>
                </c:pt>
                <c:pt idx="31">
                  <c:v>91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'980002'!$B$69:$B$100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'980002'!$F$69:$F$100</c:f>
              <c:numCache>
                <c:formatCode>0</c:formatCode>
                <c:ptCount val="32"/>
                <c:pt idx="4">
                  <c:v>125.68710396053658</c:v>
                </c:pt>
                <c:pt idx="5">
                  <c:v>125.84016968497782</c:v>
                </c:pt>
                <c:pt idx="6">
                  <c:v>126.46249866058132</c:v>
                </c:pt>
                <c:pt idx="7">
                  <c:v>128.64475800507904</c:v>
                </c:pt>
                <c:pt idx="8">
                  <c:v>134.98975491601655</c:v>
                </c:pt>
                <c:pt idx="9">
                  <c:v>150.21305868964384</c:v>
                </c:pt>
                <c:pt idx="10">
                  <c:v>179.02835889669316</c:v>
                </c:pt>
                <c:pt idx="11">
                  <c:v>228.53156982576948</c:v>
                </c:pt>
                <c:pt idx="12">
                  <c:v>294.23967976172992</c:v>
                </c:pt>
                <c:pt idx="13">
                  <c:v>358.77719836196115</c:v>
                </c:pt>
                <c:pt idx="14">
                  <c:v>407.93863777181696</c:v>
                </c:pt>
                <c:pt idx="15">
                  <c:v>417.215120892627</c:v>
                </c:pt>
                <c:pt idx="16">
                  <c:v>381.91835602859533</c:v>
                </c:pt>
                <c:pt idx="17">
                  <c:v>317.94032861001676</c:v>
                </c:pt>
                <c:pt idx="18">
                  <c:v>253.87535936894554</c:v>
                </c:pt>
                <c:pt idx="19">
                  <c:v>197.41513382163151</c:v>
                </c:pt>
                <c:pt idx="20">
                  <c:v>159.61867816185003</c:v>
                </c:pt>
                <c:pt idx="21">
                  <c:v>139.48515661901538</c:v>
                </c:pt>
                <c:pt idx="22">
                  <c:v>130.23352364044942</c:v>
                </c:pt>
                <c:pt idx="23">
                  <c:v>126.97144473884009</c:v>
                </c:pt>
                <c:pt idx="24">
                  <c:v>126.00896082406349</c:v>
                </c:pt>
                <c:pt idx="25">
                  <c:v>125.73244075699691</c:v>
                </c:pt>
                <c:pt idx="26">
                  <c:v>125.65861865420115</c:v>
                </c:pt>
                <c:pt idx="27">
                  <c:v>125.64391311715697</c:v>
                </c:pt>
                <c:pt idx="28">
                  <c:v>125.64179714520584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65417728"/>
        <c:axId val="165419264"/>
      </c:scatterChart>
      <c:valAx>
        <c:axId val="165417728"/>
        <c:scaling>
          <c:orientation val="minMax"/>
        </c:scaling>
        <c:axPos val="b"/>
        <c:numFmt formatCode="General" sourceLinked="1"/>
        <c:tickLblPos val="nextTo"/>
        <c:crossAx val="165419264"/>
        <c:crosses val="autoZero"/>
        <c:crossBetween val="midCat"/>
      </c:valAx>
      <c:valAx>
        <c:axId val="165419264"/>
        <c:scaling>
          <c:orientation val="minMax"/>
        </c:scaling>
        <c:axPos val="l"/>
        <c:majorGridlines/>
        <c:numFmt formatCode="General" sourceLinked="1"/>
        <c:tickLblPos val="nextTo"/>
        <c:crossAx val="1654177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'980002'!$B$969:$B$1000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'980002'!$E$969:$E$1000</c:f>
              <c:numCache>
                <c:formatCode>General</c:formatCode>
                <c:ptCount val="32"/>
                <c:pt idx="0">
                  <c:v>139</c:v>
                </c:pt>
                <c:pt idx="1">
                  <c:v>175</c:v>
                </c:pt>
                <c:pt idx="2">
                  <c:v>159</c:v>
                </c:pt>
                <c:pt idx="3">
                  <c:v>148</c:v>
                </c:pt>
                <c:pt idx="4">
                  <c:v>146</c:v>
                </c:pt>
                <c:pt idx="5">
                  <c:v>143</c:v>
                </c:pt>
                <c:pt idx="6">
                  <c:v>179</c:v>
                </c:pt>
                <c:pt idx="7">
                  <c:v>190</c:v>
                </c:pt>
                <c:pt idx="8">
                  <c:v>178</c:v>
                </c:pt>
                <c:pt idx="9">
                  <c:v>198</c:v>
                </c:pt>
                <c:pt idx="10">
                  <c:v>214</c:v>
                </c:pt>
                <c:pt idx="11">
                  <c:v>226</c:v>
                </c:pt>
                <c:pt idx="12">
                  <c:v>260</c:v>
                </c:pt>
                <c:pt idx="13">
                  <c:v>271</c:v>
                </c:pt>
                <c:pt idx="14">
                  <c:v>273</c:v>
                </c:pt>
                <c:pt idx="15">
                  <c:v>311</c:v>
                </c:pt>
                <c:pt idx="16">
                  <c:v>274</c:v>
                </c:pt>
                <c:pt idx="17">
                  <c:v>291</c:v>
                </c:pt>
                <c:pt idx="18">
                  <c:v>281</c:v>
                </c:pt>
                <c:pt idx="19">
                  <c:v>255</c:v>
                </c:pt>
                <c:pt idx="20">
                  <c:v>253</c:v>
                </c:pt>
                <c:pt idx="21">
                  <c:v>239</c:v>
                </c:pt>
                <c:pt idx="22">
                  <c:v>239</c:v>
                </c:pt>
                <c:pt idx="23">
                  <c:v>221</c:v>
                </c:pt>
                <c:pt idx="24">
                  <c:v>190</c:v>
                </c:pt>
                <c:pt idx="25">
                  <c:v>184</c:v>
                </c:pt>
                <c:pt idx="26">
                  <c:v>220</c:v>
                </c:pt>
                <c:pt idx="27">
                  <c:v>207</c:v>
                </c:pt>
                <c:pt idx="28">
                  <c:v>167</c:v>
                </c:pt>
                <c:pt idx="29">
                  <c:v>195</c:v>
                </c:pt>
                <c:pt idx="30">
                  <c:v>163</c:v>
                </c:pt>
                <c:pt idx="31">
                  <c:v>194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'980002'!$B$969:$B$1000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'980002'!$F$969:$F$1000</c:f>
              <c:numCache>
                <c:formatCode>0</c:formatCode>
                <c:ptCount val="32"/>
                <c:pt idx="4">
                  <c:v>156.27493716230654</c:v>
                </c:pt>
                <c:pt idx="5">
                  <c:v>161.96226958923677</c:v>
                </c:pt>
                <c:pt idx="6">
                  <c:v>169.63296426398776</c:v>
                </c:pt>
                <c:pt idx="7">
                  <c:v>179.34392657855378</c:v>
                </c:pt>
                <c:pt idx="8">
                  <c:v>190.8884718154853</c:v>
                </c:pt>
                <c:pt idx="9">
                  <c:v>203.92831364671724</c:v>
                </c:pt>
                <c:pt idx="10">
                  <c:v>217.49359738249953</c:v>
                </c:pt>
                <c:pt idx="11">
                  <c:v>232.20165814434628</c:v>
                </c:pt>
                <c:pt idx="12">
                  <c:v>246.51751760277685</c:v>
                </c:pt>
                <c:pt idx="13">
                  <c:v>259.0093830576842</c:v>
                </c:pt>
                <c:pt idx="14">
                  <c:v>270.25753928033913</c:v>
                </c:pt>
                <c:pt idx="15">
                  <c:v>278.58827020527139</c:v>
                </c:pt>
                <c:pt idx="16">
                  <c:v>283.19658924314064</c:v>
                </c:pt>
                <c:pt idx="17">
                  <c:v>283.69828600864207</c:v>
                </c:pt>
                <c:pt idx="18">
                  <c:v>280.53040832735957</c:v>
                </c:pt>
                <c:pt idx="19">
                  <c:v>273.58292345453674</c:v>
                </c:pt>
                <c:pt idx="20">
                  <c:v>263.30053615007603</c:v>
                </c:pt>
                <c:pt idx="21">
                  <c:v>250.71083020815919</c:v>
                </c:pt>
                <c:pt idx="22">
                  <c:v>236.02037273919075</c:v>
                </c:pt>
                <c:pt idx="23">
                  <c:v>221.17011188201238</c:v>
                </c:pt>
                <c:pt idx="24">
                  <c:v>207.77680060761963</c:v>
                </c:pt>
                <c:pt idx="25">
                  <c:v>195.47571685019886</c:v>
                </c:pt>
                <c:pt idx="26">
                  <c:v>183.50642005888318</c:v>
                </c:pt>
                <c:pt idx="27">
                  <c:v>172.76271188314615</c:v>
                </c:pt>
                <c:pt idx="28">
                  <c:v>165.00414367262672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69729408"/>
        <c:axId val="169743488"/>
      </c:scatterChart>
      <c:valAx>
        <c:axId val="169729408"/>
        <c:scaling>
          <c:orientation val="minMax"/>
        </c:scaling>
        <c:axPos val="b"/>
        <c:numFmt formatCode="General" sourceLinked="1"/>
        <c:tickLblPos val="nextTo"/>
        <c:crossAx val="169743488"/>
        <c:crosses val="autoZero"/>
        <c:crossBetween val="midCat"/>
      </c:valAx>
      <c:valAx>
        <c:axId val="169743488"/>
        <c:scaling>
          <c:orientation val="minMax"/>
        </c:scaling>
        <c:axPos val="l"/>
        <c:majorGridlines/>
        <c:numFmt formatCode="General" sourceLinked="1"/>
        <c:tickLblPos val="nextTo"/>
        <c:crossAx val="1697294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'980002'!$B$1019:$B$1050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'980002'!$E$1019:$E$1050</c:f>
              <c:numCache>
                <c:formatCode>General</c:formatCode>
                <c:ptCount val="32"/>
                <c:pt idx="0">
                  <c:v>117</c:v>
                </c:pt>
                <c:pt idx="1">
                  <c:v>130</c:v>
                </c:pt>
                <c:pt idx="2">
                  <c:v>142</c:v>
                </c:pt>
                <c:pt idx="3">
                  <c:v>140</c:v>
                </c:pt>
                <c:pt idx="4">
                  <c:v>147</c:v>
                </c:pt>
                <c:pt idx="5">
                  <c:v>165</c:v>
                </c:pt>
                <c:pt idx="6">
                  <c:v>155</c:v>
                </c:pt>
                <c:pt idx="7">
                  <c:v>160</c:v>
                </c:pt>
                <c:pt idx="8">
                  <c:v>179</c:v>
                </c:pt>
                <c:pt idx="9">
                  <c:v>193</c:v>
                </c:pt>
                <c:pt idx="10">
                  <c:v>204</c:v>
                </c:pt>
                <c:pt idx="11">
                  <c:v>219</c:v>
                </c:pt>
                <c:pt idx="12">
                  <c:v>258</c:v>
                </c:pt>
                <c:pt idx="13">
                  <c:v>262</c:v>
                </c:pt>
                <c:pt idx="14">
                  <c:v>333</c:v>
                </c:pt>
                <c:pt idx="15">
                  <c:v>331</c:v>
                </c:pt>
                <c:pt idx="16">
                  <c:v>372</c:v>
                </c:pt>
                <c:pt idx="17">
                  <c:v>337</c:v>
                </c:pt>
                <c:pt idx="18">
                  <c:v>336</c:v>
                </c:pt>
                <c:pt idx="19">
                  <c:v>325</c:v>
                </c:pt>
                <c:pt idx="20">
                  <c:v>289</c:v>
                </c:pt>
                <c:pt idx="21">
                  <c:v>261</c:v>
                </c:pt>
                <c:pt idx="22">
                  <c:v>232</c:v>
                </c:pt>
                <c:pt idx="23">
                  <c:v>203</c:v>
                </c:pt>
                <c:pt idx="24">
                  <c:v>185</c:v>
                </c:pt>
                <c:pt idx="25">
                  <c:v>210</c:v>
                </c:pt>
                <c:pt idx="26">
                  <c:v>180</c:v>
                </c:pt>
                <c:pt idx="27">
                  <c:v>186</c:v>
                </c:pt>
                <c:pt idx="28">
                  <c:v>162</c:v>
                </c:pt>
                <c:pt idx="29">
                  <c:v>169</c:v>
                </c:pt>
                <c:pt idx="30">
                  <c:v>168</c:v>
                </c:pt>
                <c:pt idx="31">
                  <c:v>183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'980002'!$B$1019:$B$1050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'980002'!$F$1019:$F$1050</c:f>
              <c:numCache>
                <c:formatCode>0</c:formatCode>
                <c:ptCount val="32"/>
                <c:pt idx="4">
                  <c:v>161.74605479463406</c:v>
                </c:pt>
                <c:pt idx="5">
                  <c:v>162.78697635628407</c:v>
                </c:pt>
                <c:pt idx="6">
                  <c:v>164.9544623173804</c:v>
                </c:pt>
                <c:pt idx="7">
                  <c:v>169.1077919693638</c:v>
                </c:pt>
                <c:pt idx="8">
                  <c:v>176.3245928091317</c:v>
                </c:pt>
                <c:pt idx="9">
                  <c:v>187.75673331192476</c:v>
                </c:pt>
                <c:pt idx="10">
                  <c:v>203.67220150284351</c:v>
                </c:pt>
                <c:pt idx="11">
                  <c:v>225.92916988226514</c:v>
                </c:pt>
                <c:pt idx="12">
                  <c:v>252.93531712611713</c:v>
                </c:pt>
                <c:pt idx="13">
                  <c:v>281.06931781188956</c:v>
                </c:pt>
                <c:pt idx="14">
                  <c:v>310.25212803100032</c:v>
                </c:pt>
                <c:pt idx="15">
                  <c:v>334.37425714708479</c:v>
                </c:pt>
                <c:pt idx="16">
                  <c:v>348.79675363149545</c:v>
                </c:pt>
                <c:pt idx="17">
                  <c:v>350.7275446205602</c:v>
                </c:pt>
                <c:pt idx="18">
                  <c:v>341.22053593787513</c:v>
                </c:pt>
                <c:pt idx="19">
                  <c:v>320.98854018660535</c:v>
                </c:pt>
                <c:pt idx="20">
                  <c:v>293.39453110107695</c:v>
                </c:pt>
                <c:pt idx="21">
                  <c:v>263.53761467906583</c:v>
                </c:pt>
                <c:pt idx="22">
                  <c:v>234.05764728587846</c:v>
                </c:pt>
                <c:pt idx="23">
                  <c:v>209.89101290054637</c:v>
                </c:pt>
                <c:pt idx="24">
                  <c:v>192.70200625849293</c:v>
                </c:pt>
                <c:pt idx="25">
                  <c:v>180.5318277621148</c:v>
                </c:pt>
                <c:pt idx="26">
                  <c:v>171.78414577455101</c:v>
                </c:pt>
                <c:pt idx="27">
                  <c:v>166.32065564491074</c:v>
                </c:pt>
                <c:pt idx="28">
                  <c:v>163.6523095783937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69786368"/>
        <c:axId val="169792256"/>
      </c:scatterChart>
      <c:valAx>
        <c:axId val="169786368"/>
        <c:scaling>
          <c:orientation val="minMax"/>
        </c:scaling>
        <c:axPos val="b"/>
        <c:numFmt formatCode="General" sourceLinked="1"/>
        <c:tickLblPos val="nextTo"/>
        <c:crossAx val="169792256"/>
        <c:crosses val="autoZero"/>
        <c:crossBetween val="midCat"/>
      </c:valAx>
      <c:valAx>
        <c:axId val="169792256"/>
        <c:scaling>
          <c:orientation val="minMax"/>
        </c:scaling>
        <c:axPos val="l"/>
        <c:majorGridlines/>
        <c:numFmt formatCode="General" sourceLinked="1"/>
        <c:tickLblPos val="nextTo"/>
        <c:crossAx val="1697863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'980002'!$B$1069:$B$1100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'980002'!$E$1069:$E$1100</c:f>
              <c:numCache>
                <c:formatCode>General</c:formatCode>
                <c:ptCount val="32"/>
                <c:pt idx="0">
                  <c:v>99</c:v>
                </c:pt>
                <c:pt idx="1">
                  <c:v>151</c:v>
                </c:pt>
                <c:pt idx="2">
                  <c:v>140</c:v>
                </c:pt>
                <c:pt idx="3">
                  <c:v>149</c:v>
                </c:pt>
                <c:pt idx="4">
                  <c:v>151</c:v>
                </c:pt>
                <c:pt idx="5">
                  <c:v>141</c:v>
                </c:pt>
                <c:pt idx="6">
                  <c:v>147</c:v>
                </c:pt>
                <c:pt idx="7">
                  <c:v>161</c:v>
                </c:pt>
                <c:pt idx="8">
                  <c:v>184</c:v>
                </c:pt>
                <c:pt idx="9">
                  <c:v>211</c:v>
                </c:pt>
                <c:pt idx="10">
                  <c:v>208</c:v>
                </c:pt>
                <c:pt idx="11">
                  <c:v>237</c:v>
                </c:pt>
                <c:pt idx="12">
                  <c:v>268</c:v>
                </c:pt>
                <c:pt idx="13">
                  <c:v>341</c:v>
                </c:pt>
                <c:pt idx="14">
                  <c:v>364</c:v>
                </c:pt>
                <c:pt idx="15">
                  <c:v>365</c:v>
                </c:pt>
                <c:pt idx="16">
                  <c:v>363</c:v>
                </c:pt>
                <c:pt idx="17">
                  <c:v>357</c:v>
                </c:pt>
                <c:pt idx="18">
                  <c:v>291</c:v>
                </c:pt>
                <c:pt idx="19">
                  <c:v>252</c:v>
                </c:pt>
                <c:pt idx="20">
                  <c:v>210</c:v>
                </c:pt>
                <c:pt idx="21">
                  <c:v>194</c:v>
                </c:pt>
                <c:pt idx="22">
                  <c:v>177</c:v>
                </c:pt>
                <c:pt idx="23">
                  <c:v>200</c:v>
                </c:pt>
                <c:pt idx="24">
                  <c:v>179</c:v>
                </c:pt>
                <c:pt idx="25">
                  <c:v>185</c:v>
                </c:pt>
                <c:pt idx="26">
                  <c:v>167</c:v>
                </c:pt>
                <c:pt idx="27">
                  <c:v>166</c:v>
                </c:pt>
                <c:pt idx="28">
                  <c:v>149</c:v>
                </c:pt>
                <c:pt idx="29">
                  <c:v>158</c:v>
                </c:pt>
                <c:pt idx="30">
                  <c:v>158</c:v>
                </c:pt>
                <c:pt idx="31">
                  <c:v>144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'980002'!$B$1069:$B$1100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'980002'!$F$1069:$F$1100</c:f>
              <c:numCache>
                <c:formatCode>0</c:formatCode>
                <c:ptCount val="32"/>
                <c:pt idx="4">
                  <c:v>161.78141489520499</c:v>
                </c:pt>
                <c:pt idx="5">
                  <c:v>162.26571273211923</c:v>
                </c:pt>
                <c:pt idx="6">
                  <c:v>163.63313237391526</c:v>
                </c:pt>
                <c:pt idx="7">
                  <c:v>167.07109325825999</c:v>
                </c:pt>
                <c:pt idx="8">
                  <c:v>174.56494710231013</c:v>
                </c:pt>
                <c:pt idx="9">
                  <c:v>188.72773737082642</c:v>
                </c:pt>
                <c:pt idx="10">
                  <c:v>211.01013103278302</c:v>
                </c:pt>
                <c:pt idx="11">
                  <c:v>244.40008445569762</c:v>
                </c:pt>
                <c:pt idx="12">
                  <c:v>285.19127519678477</c:v>
                </c:pt>
                <c:pt idx="13">
                  <c:v>324.70871735088298</c:v>
                </c:pt>
                <c:pt idx="14">
                  <c:v>358.11895052510022</c:v>
                </c:pt>
                <c:pt idx="15">
                  <c:v>373.21622806904998</c:v>
                </c:pt>
                <c:pt idx="16">
                  <c:v>364.83408992137703</c:v>
                </c:pt>
                <c:pt idx="17">
                  <c:v>335.99633462071364</c:v>
                </c:pt>
                <c:pt idx="18">
                  <c:v>298.691551974704</c:v>
                </c:pt>
                <c:pt idx="19">
                  <c:v>257.06722972205876</c:v>
                </c:pt>
                <c:pt idx="20">
                  <c:v>220.67758439059403</c:v>
                </c:pt>
                <c:pt idx="21">
                  <c:v>194.44061278616041</c:v>
                </c:pt>
                <c:pt idx="22">
                  <c:v>177.3945415089533</c:v>
                </c:pt>
                <c:pt idx="23">
                  <c:v>168.46912123559574</c:v>
                </c:pt>
                <c:pt idx="24">
                  <c:v>164.45613773504948</c:v>
                </c:pt>
                <c:pt idx="25">
                  <c:v>162.67295727274416</c:v>
                </c:pt>
                <c:pt idx="26">
                  <c:v>161.90299781915758</c:v>
                </c:pt>
                <c:pt idx="27">
                  <c:v>161.63484525310167</c:v>
                </c:pt>
                <c:pt idx="28">
                  <c:v>161.56415780425127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69904000"/>
        <c:axId val="169905536"/>
      </c:scatterChart>
      <c:valAx>
        <c:axId val="169904000"/>
        <c:scaling>
          <c:orientation val="minMax"/>
        </c:scaling>
        <c:axPos val="b"/>
        <c:numFmt formatCode="General" sourceLinked="1"/>
        <c:tickLblPos val="nextTo"/>
        <c:crossAx val="169905536"/>
        <c:crosses val="autoZero"/>
        <c:crossBetween val="midCat"/>
      </c:valAx>
      <c:valAx>
        <c:axId val="169905536"/>
        <c:scaling>
          <c:orientation val="minMax"/>
        </c:scaling>
        <c:axPos val="l"/>
        <c:majorGridlines/>
        <c:numFmt formatCode="General" sourceLinked="1"/>
        <c:tickLblPos val="nextTo"/>
        <c:crossAx val="1699040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'980002'!$B$1119:$B$1150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'980002'!$E$1119:$E$1150</c:f>
              <c:numCache>
                <c:formatCode>General</c:formatCode>
                <c:ptCount val="32"/>
                <c:pt idx="0">
                  <c:v>130</c:v>
                </c:pt>
                <c:pt idx="1">
                  <c:v>146</c:v>
                </c:pt>
                <c:pt idx="2">
                  <c:v>155</c:v>
                </c:pt>
                <c:pt idx="3">
                  <c:v>148</c:v>
                </c:pt>
                <c:pt idx="4">
                  <c:v>151</c:v>
                </c:pt>
                <c:pt idx="5">
                  <c:v>141</c:v>
                </c:pt>
                <c:pt idx="6">
                  <c:v>153</c:v>
                </c:pt>
                <c:pt idx="7">
                  <c:v>189</c:v>
                </c:pt>
                <c:pt idx="8">
                  <c:v>162</c:v>
                </c:pt>
                <c:pt idx="9">
                  <c:v>179</c:v>
                </c:pt>
                <c:pt idx="10">
                  <c:v>210</c:v>
                </c:pt>
                <c:pt idx="11">
                  <c:v>247</c:v>
                </c:pt>
                <c:pt idx="12">
                  <c:v>300</c:v>
                </c:pt>
                <c:pt idx="13">
                  <c:v>370</c:v>
                </c:pt>
                <c:pt idx="14">
                  <c:v>415</c:v>
                </c:pt>
                <c:pt idx="15">
                  <c:v>441</c:v>
                </c:pt>
                <c:pt idx="16">
                  <c:v>413</c:v>
                </c:pt>
                <c:pt idx="17">
                  <c:v>339</c:v>
                </c:pt>
                <c:pt idx="18">
                  <c:v>293</c:v>
                </c:pt>
                <c:pt idx="19">
                  <c:v>241</c:v>
                </c:pt>
                <c:pt idx="20">
                  <c:v>231</c:v>
                </c:pt>
                <c:pt idx="21">
                  <c:v>193</c:v>
                </c:pt>
                <c:pt idx="22">
                  <c:v>175</c:v>
                </c:pt>
                <c:pt idx="23">
                  <c:v>156</c:v>
                </c:pt>
                <c:pt idx="24">
                  <c:v>177</c:v>
                </c:pt>
                <c:pt idx="25">
                  <c:v>170</c:v>
                </c:pt>
                <c:pt idx="26">
                  <c:v>177</c:v>
                </c:pt>
                <c:pt idx="27">
                  <c:v>161</c:v>
                </c:pt>
                <c:pt idx="28">
                  <c:v>172</c:v>
                </c:pt>
                <c:pt idx="29">
                  <c:v>148</c:v>
                </c:pt>
                <c:pt idx="30">
                  <c:v>167</c:v>
                </c:pt>
                <c:pt idx="31">
                  <c:v>144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'980002'!$B$1119:$B$1150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'980002'!$F$1119:$F$1150</c:f>
              <c:numCache>
                <c:formatCode>0</c:formatCode>
                <c:ptCount val="32"/>
                <c:pt idx="4">
                  <c:v>163.37337892236062</c:v>
                </c:pt>
                <c:pt idx="5">
                  <c:v>163.52545930414735</c:v>
                </c:pt>
                <c:pt idx="6">
                  <c:v>164.11072767999673</c:v>
                </c:pt>
                <c:pt idx="7">
                  <c:v>166.07003437950627</c:v>
                </c:pt>
                <c:pt idx="8">
                  <c:v>171.56760104709855</c:v>
                </c:pt>
                <c:pt idx="9">
                  <c:v>184.44675880313147</c:v>
                </c:pt>
                <c:pt idx="10">
                  <c:v>208.54767595105076</c:v>
                </c:pt>
                <c:pt idx="11">
                  <c:v>250.023433298388</c:v>
                </c:pt>
                <c:pt idx="12">
                  <c:v>306.09925629487248</c:v>
                </c:pt>
                <c:pt idx="13">
                  <c:v>363.54846858382143</c:v>
                </c:pt>
                <c:pt idx="14">
                  <c:v>411.90414009278942</c:v>
                </c:pt>
                <c:pt idx="15">
                  <c:v>429.39439938593745</c:v>
                </c:pt>
                <c:pt idx="16">
                  <c:v>408.2349381792302</c:v>
                </c:pt>
                <c:pt idx="17">
                  <c:v>357.70612852494793</c:v>
                </c:pt>
                <c:pt idx="18">
                  <c:v>301.08505784123162</c:v>
                </c:pt>
                <c:pt idx="19">
                  <c:v>246.39977749433382</c:v>
                </c:pt>
                <c:pt idx="20">
                  <c:v>206.18885210955281</c:v>
                </c:pt>
                <c:pt idx="21">
                  <c:v>182.54040299402928</c:v>
                </c:pt>
                <c:pt idx="22">
                  <c:v>170.44371149386279</c:v>
                </c:pt>
                <c:pt idx="23">
                  <c:v>165.64552039319136</c:v>
                </c:pt>
                <c:pt idx="24">
                  <c:v>164.04644012288301</c:v>
                </c:pt>
                <c:pt idx="25">
                  <c:v>163.52690976216624</c:v>
                </c:pt>
                <c:pt idx="26">
                  <c:v>163.36853926933199</c:v>
                </c:pt>
                <c:pt idx="27">
                  <c:v>163.33182589517432</c:v>
                </c:pt>
                <c:pt idx="28">
                  <c:v>163.32560898117956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65315328"/>
        <c:axId val="165316864"/>
      </c:scatterChart>
      <c:valAx>
        <c:axId val="165315328"/>
        <c:scaling>
          <c:orientation val="minMax"/>
        </c:scaling>
        <c:axPos val="b"/>
        <c:numFmt formatCode="General" sourceLinked="1"/>
        <c:tickLblPos val="nextTo"/>
        <c:crossAx val="165316864"/>
        <c:crosses val="autoZero"/>
        <c:crossBetween val="midCat"/>
      </c:valAx>
      <c:valAx>
        <c:axId val="165316864"/>
        <c:scaling>
          <c:orientation val="minMax"/>
        </c:scaling>
        <c:axPos val="l"/>
        <c:majorGridlines/>
        <c:numFmt formatCode="General" sourceLinked="1"/>
        <c:tickLblPos val="nextTo"/>
        <c:crossAx val="1653153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'980002'!$B$1169:$B$1200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'980002'!$E$1169:$E$1200</c:f>
              <c:numCache>
                <c:formatCode>General</c:formatCode>
                <c:ptCount val="32"/>
                <c:pt idx="0">
                  <c:v>113</c:v>
                </c:pt>
                <c:pt idx="1">
                  <c:v>157</c:v>
                </c:pt>
                <c:pt idx="2">
                  <c:v>130</c:v>
                </c:pt>
                <c:pt idx="3">
                  <c:v>146</c:v>
                </c:pt>
                <c:pt idx="4">
                  <c:v>151</c:v>
                </c:pt>
                <c:pt idx="5">
                  <c:v>155</c:v>
                </c:pt>
                <c:pt idx="6">
                  <c:v>158</c:v>
                </c:pt>
                <c:pt idx="7">
                  <c:v>148</c:v>
                </c:pt>
                <c:pt idx="8">
                  <c:v>160</c:v>
                </c:pt>
                <c:pt idx="9">
                  <c:v>184</c:v>
                </c:pt>
                <c:pt idx="10">
                  <c:v>223</c:v>
                </c:pt>
                <c:pt idx="11">
                  <c:v>270</c:v>
                </c:pt>
                <c:pt idx="12">
                  <c:v>276</c:v>
                </c:pt>
                <c:pt idx="13">
                  <c:v>361</c:v>
                </c:pt>
                <c:pt idx="14">
                  <c:v>424</c:v>
                </c:pt>
                <c:pt idx="15">
                  <c:v>432</c:v>
                </c:pt>
                <c:pt idx="16">
                  <c:v>431</c:v>
                </c:pt>
                <c:pt idx="17">
                  <c:v>395</c:v>
                </c:pt>
                <c:pt idx="18">
                  <c:v>312</c:v>
                </c:pt>
                <c:pt idx="19">
                  <c:v>248</c:v>
                </c:pt>
                <c:pt idx="20">
                  <c:v>220</c:v>
                </c:pt>
                <c:pt idx="21">
                  <c:v>189</c:v>
                </c:pt>
                <c:pt idx="22">
                  <c:v>189</c:v>
                </c:pt>
                <c:pt idx="23">
                  <c:v>162</c:v>
                </c:pt>
                <c:pt idx="24">
                  <c:v>170</c:v>
                </c:pt>
                <c:pt idx="25">
                  <c:v>147</c:v>
                </c:pt>
                <c:pt idx="26">
                  <c:v>162</c:v>
                </c:pt>
                <c:pt idx="27">
                  <c:v>184</c:v>
                </c:pt>
                <c:pt idx="28">
                  <c:v>165</c:v>
                </c:pt>
                <c:pt idx="29">
                  <c:v>163</c:v>
                </c:pt>
                <c:pt idx="30">
                  <c:v>142</c:v>
                </c:pt>
                <c:pt idx="31">
                  <c:v>166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'980002'!$B$1169:$B$1200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'980002'!$F$1169:$F$1200</c:f>
              <c:numCache>
                <c:formatCode>General</c:formatCode>
                <c:ptCount val="32"/>
                <c:pt idx="4" formatCode="0">
                  <c:v>159.88266230714549</c:v>
                </c:pt>
                <c:pt idx="5" formatCode="0">
                  <c:v>160.08183932619059</c:v>
                </c:pt>
                <c:pt idx="6" formatCode="0">
                  <c:v>160.79733041686342</c:v>
                </c:pt>
                <c:pt idx="7" formatCode="0">
                  <c:v>163.05016518204508</c:v>
                </c:pt>
                <c:pt idx="8" formatCode="0">
                  <c:v>169.05580829444617</c:v>
                </c:pt>
                <c:pt idx="9" formatCode="0">
                  <c:v>182.57207551905054</c:v>
                </c:pt>
                <c:pt idx="10" formatCode="0">
                  <c:v>207.16180848615409</c:v>
                </c:pt>
                <c:pt idx="11" formatCode="0">
                  <c:v>248.7755595019614</c:v>
                </c:pt>
                <c:pt idx="12" formatCode="0">
                  <c:v>304.85283480679692</c:v>
                </c:pt>
                <c:pt idx="13" formatCode="0">
                  <c:v>363.13912525744132</c:v>
                </c:pt>
                <c:pt idx="14" formatCode="0">
                  <c:v>414.62511722272586</c:v>
                </c:pt>
                <c:pt idx="15" formatCode="0">
                  <c:v>437.97666081922563</c:v>
                </c:pt>
                <c:pt idx="16" formatCode="0">
                  <c:v>423.63962689658422</c:v>
                </c:pt>
                <c:pt idx="17" formatCode="0">
                  <c:v>377.7144705510716</c:v>
                </c:pt>
                <c:pt idx="18" formatCode="0">
                  <c:v>321.4531163887566</c:v>
                </c:pt>
                <c:pt idx="19" formatCode="0">
                  <c:v>263.11808287925419</c:v>
                </c:pt>
                <c:pt idx="20" formatCode="0">
                  <c:v>216.92911502873156</c:v>
                </c:pt>
                <c:pt idx="21" formatCode="0">
                  <c:v>187.50750826720761</c:v>
                </c:pt>
                <c:pt idx="22" formatCode="0">
                  <c:v>171.06704076738211</c:v>
                </c:pt>
                <c:pt idx="23" formatCode="0">
                  <c:v>163.86961128957751</c:v>
                </c:pt>
                <c:pt idx="24" formatCode="0">
                  <c:v>161.20954237060403</c:v>
                </c:pt>
                <c:pt idx="25" formatCode="0">
                  <c:v>160.24889561897942</c:v>
                </c:pt>
                <c:pt idx="26" formatCode="0">
                  <c:v>159.92024054280486</c:v>
                </c:pt>
                <c:pt idx="27" formatCode="0">
                  <c:v>159.83321450775927</c:v>
                </c:pt>
                <c:pt idx="28" formatCode="0">
                  <c:v>159.81620582780079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65334400"/>
        <c:axId val="169772160"/>
      </c:scatterChart>
      <c:valAx>
        <c:axId val="165334400"/>
        <c:scaling>
          <c:orientation val="minMax"/>
        </c:scaling>
        <c:axPos val="b"/>
        <c:numFmt formatCode="General" sourceLinked="1"/>
        <c:tickLblPos val="nextTo"/>
        <c:crossAx val="169772160"/>
        <c:crosses val="autoZero"/>
        <c:crossBetween val="midCat"/>
      </c:valAx>
      <c:valAx>
        <c:axId val="169772160"/>
        <c:scaling>
          <c:orientation val="minMax"/>
        </c:scaling>
        <c:axPos val="l"/>
        <c:majorGridlines/>
        <c:numFmt formatCode="General" sourceLinked="1"/>
        <c:tickLblPos val="nextTo"/>
        <c:crossAx val="1653344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'980002'!$B$1219:$B$1250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'980002'!$E$1219:$E$1250</c:f>
              <c:numCache>
                <c:formatCode>General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0</c:v>
                </c:pt>
                <c:pt idx="31">
                  <c:v>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'980002'!$B$1219:$B$1250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'980002'!$F$1219:$F$1250</c:f>
              <c:numCache>
                <c:formatCode>General</c:formatCode>
                <c:ptCount val="32"/>
                <c:pt idx="4" formatCode="0">
                  <c:v>2.1330612162907454E-7</c:v>
                </c:pt>
                <c:pt idx="5" formatCode="0">
                  <c:v>2.1330612162907454E-7</c:v>
                </c:pt>
                <c:pt idx="6" formatCode="0">
                  <c:v>2.1330612162907454E-7</c:v>
                </c:pt>
                <c:pt idx="7" formatCode="0">
                  <c:v>2.1330612162907454E-7</c:v>
                </c:pt>
                <c:pt idx="8" formatCode="0">
                  <c:v>2.1330612162907454E-7</c:v>
                </c:pt>
                <c:pt idx="9" formatCode="0">
                  <c:v>2.1330612162907454E-7</c:v>
                </c:pt>
                <c:pt idx="10" formatCode="0">
                  <c:v>2.1330612162907454E-7</c:v>
                </c:pt>
                <c:pt idx="11" formatCode="0">
                  <c:v>2.1330612162907454E-7</c:v>
                </c:pt>
                <c:pt idx="12" formatCode="0">
                  <c:v>2.1330612162907454E-7</c:v>
                </c:pt>
                <c:pt idx="13" formatCode="0">
                  <c:v>2.1330612162907454E-7</c:v>
                </c:pt>
                <c:pt idx="14" formatCode="0">
                  <c:v>2.1330612162907454E-7</c:v>
                </c:pt>
                <c:pt idx="15" formatCode="0">
                  <c:v>2.1330612162907454E-7</c:v>
                </c:pt>
                <c:pt idx="16" formatCode="0">
                  <c:v>2.1330612162907454E-7</c:v>
                </c:pt>
                <c:pt idx="17" formatCode="0">
                  <c:v>2.1330612162907454E-7</c:v>
                </c:pt>
                <c:pt idx="18" formatCode="0">
                  <c:v>2.1330612162907454E-7</c:v>
                </c:pt>
                <c:pt idx="19" formatCode="0">
                  <c:v>2.1330612162907454E-7</c:v>
                </c:pt>
                <c:pt idx="20" formatCode="0">
                  <c:v>2.1330612162907454E-7</c:v>
                </c:pt>
                <c:pt idx="21" formatCode="0">
                  <c:v>2.1330612162907454E-7</c:v>
                </c:pt>
                <c:pt idx="22" formatCode="0">
                  <c:v>3.5747222846050541E-4</c:v>
                </c:pt>
                <c:pt idx="23" formatCode="0">
                  <c:v>0.9998876206367161</c:v>
                </c:pt>
                <c:pt idx="24" formatCode="0">
                  <c:v>4.6001733412706392E-4</c:v>
                </c:pt>
                <c:pt idx="25" formatCode="0">
                  <c:v>2.1330612162907454E-7</c:v>
                </c:pt>
                <c:pt idx="26" formatCode="0">
                  <c:v>2.1330612162907454E-7</c:v>
                </c:pt>
                <c:pt idx="27" formatCode="0">
                  <c:v>2.1330612162907454E-7</c:v>
                </c:pt>
                <c:pt idx="28" formatCode="0">
                  <c:v>2.1330612162907454E-7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64857344"/>
        <c:axId val="164858880"/>
      </c:scatterChart>
      <c:valAx>
        <c:axId val="164857344"/>
        <c:scaling>
          <c:orientation val="minMax"/>
        </c:scaling>
        <c:axPos val="b"/>
        <c:numFmt formatCode="General" sourceLinked="1"/>
        <c:tickLblPos val="nextTo"/>
        <c:crossAx val="164858880"/>
        <c:crosses val="autoZero"/>
        <c:crossBetween val="midCat"/>
      </c:valAx>
      <c:valAx>
        <c:axId val="164858880"/>
        <c:scaling>
          <c:orientation val="minMax"/>
        </c:scaling>
        <c:axPos val="l"/>
        <c:majorGridlines/>
        <c:numFmt formatCode="General" sourceLinked="1"/>
        <c:tickLblPos val="nextTo"/>
        <c:crossAx val="1648573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'980002'!$B$1269:$B$1300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'980002'!$E$1269:$E$1300</c:f>
              <c:numCache>
                <c:formatCode>General</c:formatCode>
                <c:ptCount val="32"/>
                <c:pt idx="0">
                  <c:v>110</c:v>
                </c:pt>
                <c:pt idx="1">
                  <c:v>131</c:v>
                </c:pt>
                <c:pt idx="2">
                  <c:v>139</c:v>
                </c:pt>
                <c:pt idx="3">
                  <c:v>133</c:v>
                </c:pt>
                <c:pt idx="4">
                  <c:v>116</c:v>
                </c:pt>
                <c:pt idx="5">
                  <c:v>143</c:v>
                </c:pt>
                <c:pt idx="6">
                  <c:v>138</c:v>
                </c:pt>
                <c:pt idx="7">
                  <c:v>120</c:v>
                </c:pt>
                <c:pt idx="8">
                  <c:v>139</c:v>
                </c:pt>
                <c:pt idx="9">
                  <c:v>167</c:v>
                </c:pt>
                <c:pt idx="10">
                  <c:v>186</c:v>
                </c:pt>
                <c:pt idx="11">
                  <c:v>216</c:v>
                </c:pt>
                <c:pt idx="12">
                  <c:v>240</c:v>
                </c:pt>
                <c:pt idx="13">
                  <c:v>306</c:v>
                </c:pt>
                <c:pt idx="14">
                  <c:v>357</c:v>
                </c:pt>
                <c:pt idx="15">
                  <c:v>357</c:v>
                </c:pt>
                <c:pt idx="16">
                  <c:v>382</c:v>
                </c:pt>
                <c:pt idx="17">
                  <c:v>331</c:v>
                </c:pt>
                <c:pt idx="18">
                  <c:v>287</c:v>
                </c:pt>
                <c:pt idx="19">
                  <c:v>263</c:v>
                </c:pt>
                <c:pt idx="20">
                  <c:v>183</c:v>
                </c:pt>
                <c:pt idx="21">
                  <c:v>176</c:v>
                </c:pt>
                <c:pt idx="22">
                  <c:v>172</c:v>
                </c:pt>
                <c:pt idx="23">
                  <c:v>165</c:v>
                </c:pt>
                <c:pt idx="24">
                  <c:v>167</c:v>
                </c:pt>
                <c:pt idx="25">
                  <c:v>143</c:v>
                </c:pt>
                <c:pt idx="26">
                  <c:v>150</c:v>
                </c:pt>
                <c:pt idx="27">
                  <c:v>154</c:v>
                </c:pt>
                <c:pt idx="28">
                  <c:v>118</c:v>
                </c:pt>
                <c:pt idx="29">
                  <c:v>124</c:v>
                </c:pt>
                <c:pt idx="30">
                  <c:v>153</c:v>
                </c:pt>
                <c:pt idx="31">
                  <c:v>127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'980002'!$B$1269:$B$1300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'980002'!$F$1269:$F$1300</c:f>
              <c:numCache>
                <c:formatCode>General</c:formatCode>
                <c:ptCount val="32"/>
                <c:pt idx="4" formatCode="0">
                  <c:v>137.88531297780378</c:v>
                </c:pt>
                <c:pt idx="5" formatCode="0">
                  <c:v>138.16024191507273</c:v>
                </c:pt>
                <c:pt idx="6" formatCode="0">
                  <c:v>139.02384308175422</c:v>
                </c:pt>
                <c:pt idx="7" formatCode="0">
                  <c:v>141.43198516066724</c:v>
                </c:pt>
                <c:pt idx="8" formatCode="0">
                  <c:v>147.21760134207173</c:v>
                </c:pt>
                <c:pt idx="9" formatCode="0">
                  <c:v>159.18218642247265</c:v>
                </c:pt>
                <c:pt idx="10" formatCode="0">
                  <c:v>179.60671330587942</c:v>
                </c:pt>
                <c:pt idx="11" formatCode="0">
                  <c:v>212.67267770745798</c:v>
                </c:pt>
                <c:pt idx="12" formatCode="0">
                  <c:v>256.24208912785463</c:v>
                </c:pt>
                <c:pt idx="13" formatCode="0">
                  <c:v>301.77241352261433</c:v>
                </c:pt>
                <c:pt idx="14" formatCode="0">
                  <c:v>344.0876148305498</c:v>
                </c:pt>
                <c:pt idx="15" formatCode="0">
                  <c:v>367.97376026796769</c:v>
                </c:pt>
                <c:pt idx="16" formatCode="0">
                  <c:v>365.00894207128357</c:v>
                </c:pt>
                <c:pt idx="17" formatCode="0">
                  <c:v>336.55420110306818</c:v>
                </c:pt>
                <c:pt idx="18" formatCode="0">
                  <c:v>295.71785087662369</c:v>
                </c:pt>
                <c:pt idx="19" formatCode="0">
                  <c:v>248.20925883525246</c:v>
                </c:pt>
                <c:pt idx="20" formatCode="0">
                  <c:v>205.86904321607042</c:v>
                </c:pt>
                <c:pt idx="21" formatCode="0">
                  <c:v>175.21218665245993</c:v>
                </c:pt>
                <c:pt idx="22" formatCode="0">
                  <c:v>155.44418171578332</c:v>
                </c:pt>
                <c:pt idx="23" formatCode="0">
                  <c:v>145.27853702835395</c:v>
                </c:pt>
                <c:pt idx="24" formatCode="0">
                  <c:v>140.82642819851824</c:v>
                </c:pt>
                <c:pt idx="25" formatCode="0">
                  <c:v>138.91155213561237</c:v>
                </c:pt>
                <c:pt idx="26" formatCode="0">
                  <c:v>138.11767072920861</c:v>
                </c:pt>
                <c:pt idx="27" formatCode="0">
                  <c:v>137.85511618796352</c:v>
                </c:pt>
                <c:pt idx="28" formatCode="0">
                  <c:v>137.78991579761808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65974400"/>
        <c:axId val="165975936"/>
      </c:scatterChart>
      <c:valAx>
        <c:axId val="165974400"/>
        <c:scaling>
          <c:orientation val="minMax"/>
        </c:scaling>
        <c:axPos val="b"/>
        <c:numFmt formatCode="General" sourceLinked="1"/>
        <c:tickLblPos val="nextTo"/>
        <c:crossAx val="165975936"/>
        <c:crosses val="autoZero"/>
        <c:crossBetween val="midCat"/>
      </c:valAx>
      <c:valAx>
        <c:axId val="165975936"/>
        <c:scaling>
          <c:orientation val="minMax"/>
        </c:scaling>
        <c:axPos val="l"/>
        <c:majorGridlines/>
        <c:numFmt formatCode="General" sourceLinked="1"/>
        <c:tickLblPos val="nextTo"/>
        <c:crossAx val="1659744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'980002'!$B$1319:$B$1350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'980002'!$E$1319:$E$1350</c:f>
              <c:numCache>
                <c:formatCode>General</c:formatCode>
                <c:ptCount val="32"/>
                <c:pt idx="0">
                  <c:v>110</c:v>
                </c:pt>
                <c:pt idx="1">
                  <c:v>131</c:v>
                </c:pt>
                <c:pt idx="2">
                  <c:v>139</c:v>
                </c:pt>
                <c:pt idx="3">
                  <c:v>133</c:v>
                </c:pt>
                <c:pt idx="4">
                  <c:v>116</c:v>
                </c:pt>
                <c:pt idx="5">
                  <c:v>143</c:v>
                </c:pt>
                <c:pt idx="6">
                  <c:v>138</c:v>
                </c:pt>
                <c:pt idx="7">
                  <c:v>120</c:v>
                </c:pt>
                <c:pt idx="8">
                  <c:v>139</c:v>
                </c:pt>
                <c:pt idx="9">
                  <c:v>167</c:v>
                </c:pt>
                <c:pt idx="10">
                  <c:v>186</c:v>
                </c:pt>
                <c:pt idx="11">
                  <c:v>216</c:v>
                </c:pt>
                <c:pt idx="12">
                  <c:v>240</c:v>
                </c:pt>
                <c:pt idx="13">
                  <c:v>306</c:v>
                </c:pt>
                <c:pt idx="14">
                  <c:v>357</c:v>
                </c:pt>
                <c:pt idx="15">
                  <c:v>357</c:v>
                </c:pt>
                <c:pt idx="16">
                  <c:v>382</c:v>
                </c:pt>
                <c:pt idx="17">
                  <c:v>331</c:v>
                </c:pt>
                <c:pt idx="18">
                  <c:v>287</c:v>
                </c:pt>
                <c:pt idx="19">
                  <c:v>263</c:v>
                </c:pt>
                <c:pt idx="20">
                  <c:v>183</c:v>
                </c:pt>
                <c:pt idx="21">
                  <c:v>176</c:v>
                </c:pt>
                <c:pt idx="22">
                  <c:v>172</c:v>
                </c:pt>
                <c:pt idx="23">
                  <c:v>165</c:v>
                </c:pt>
                <c:pt idx="24">
                  <c:v>167</c:v>
                </c:pt>
                <c:pt idx="25">
                  <c:v>143</c:v>
                </c:pt>
                <c:pt idx="26">
                  <c:v>150</c:v>
                </c:pt>
                <c:pt idx="27">
                  <c:v>154</c:v>
                </c:pt>
                <c:pt idx="28">
                  <c:v>118</c:v>
                </c:pt>
                <c:pt idx="29">
                  <c:v>124</c:v>
                </c:pt>
                <c:pt idx="30">
                  <c:v>153</c:v>
                </c:pt>
                <c:pt idx="31">
                  <c:v>127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'980002'!$B$1319:$B$1350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'980002'!$F$1319:$F$1350</c:f>
              <c:numCache>
                <c:formatCode>General</c:formatCode>
                <c:ptCount val="32"/>
                <c:pt idx="4" formatCode="0">
                  <c:v>137.88531297780378</c:v>
                </c:pt>
                <c:pt idx="5" formatCode="0">
                  <c:v>138.16024191507273</c:v>
                </c:pt>
                <c:pt idx="6" formatCode="0">
                  <c:v>139.02384308175422</c:v>
                </c:pt>
                <c:pt idx="7" formatCode="0">
                  <c:v>141.43198516066724</c:v>
                </c:pt>
                <c:pt idx="8" formatCode="0">
                  <c:v>147.21760134207173</c:v>
                </c:pt>
                <c:pt idx="9" formatCode="0">
                  <c:v>159.18218642247265</c:v>
                </c:pt>
                <c:pt idx="10" formatCode="0">
                  <c:v>179.60671330587942</c:v>
                </c:pt>
                <c:pt idx="11" formatCode="0">
                  <c:v>212.67267770745798</c:v>
                </c:pt>
                <c:pt idx="12" formatCode="0">
                  <c:v>256.24208912785463</c:v>
                </c:pt>
                <c:pt idx="13" formatCode="0">
                  <c:v>301.77241352261433</c:v>
                </c:pt>
                <c:pt idx="14" formatCode="0">
                  <c:v>344.0876148305498</c:v>
                </c:pt>
                <c:pt idx="15" formatCode="0">
                  <c:v>367.97376026796769</c:v>
                </c:pt>
                <c:pt idx="16" formatCode="0">
                  <c:v>365.00894207128357</c:v>
                </c:pt>
                <c:pt idx="17" formatCode="0">
                  <c:v>336.55420110306818</c:v>
                </c:pt>
                <c:pt idx="18" formatCode="0">
                  <c:v>295.71785087662369</c:v>
                </c:pt>
                <c:pt idx="19" formatCode="0">
                  <c:v>248.20925883525246</c:v>
                </c:pt>
                <c:pt idx="20" formatCode="0">
                  <c:v>205.86904321607042</c:v>
                </c:pt>
                <c:pt idx="21" formatCode="0">
                  <c:v>175.21218665245993</c:v>
                </c:pt>
                <c:pt idx="22" formatCode="0">
                  <c:v>155.44418171578332</c:v>
                </c:pt>
                <c:pt idx="23" formatCode="0">
                  <c:v>145.27853702835395</c:v>
                </c:pt>
                <c:pt idx="24" formatCode="0">
                  <c:v>140.82642819851824</c:v>
                </c:pt>
                <c:pt idx="25" formatCode="0">
                  <c:v>138.91155213561237</c:v>
                </c:pt>
                <c:pt idx="26" formatCode="0">
                  <c:v>138.11767072920861</c:v>
                </c:pt>
                <c:pt idx="27" formatCode="0">
                  <c:v>137.85511618796352</c:v>
                </c:pt>
                <c:pt idx="28" formatCode="0">
                  <c:v>137.78991579761808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68508416"/>
        <c:axId val="168526592"/>
      </c:scatterChart>
      <c:valAx>
        <c:axId val="168508416"/>
        <c:scaling>
          <c:orientation val="minMax"/>
        </c:scaling>
        <c:axPos val="b"/>
        <c:numFmt formatCode="General" sourceLinked="1"/>
        <c:tickLblPos val="nextTo"/>
        <c:crossAx val="168526592"/>
        <c:crosses val="autoZero"/>
        <c:crossBetween val="midCat"/>
      </c:valAx>
      <c:valAx>
        <c:axId val="168526592"/>
        <c:scaling>
          <c:orientation val="minMax"/>
        </c:scaling>
        <c:axPos val="l"/>
        <c:majorGridlines/>
        <c:numFmt formatCode="General" sourceLinked="1"/>
        <c:tickLblPos val="nextTo"/>
        <c:crossAx val="1685084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'980002'!$B$1369:$B$1400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'980002'!$E$1369:$E$1400</c:f>
              <c:numCache>
                <c:formatCode>General</c:formatCode>
                <c:ptCount val="32"/>
                <c:pt idx="0">
                  <c:v>71</c:v>
                </c:pt>
                <c:pt idx="1">
                  <c:v>102</c:v>
                </c:pt>
                <c:pt idx="2">
                  <c:v>96</c:v>
                </c:pt>
                <c:pt idx="3">
                  <c:v>101</c:v>
                </c:pt>
                <c:pt idx="4">
                  <c:v>108</c:v>
                </c:pt>
                <c:pt idx="5">
                  <c:v>119</c:v>
                </c:pt>
                <c:pt idx="6">
                  <c:v>118</c:v>
                </c:pt>
                <c:pt idx="7">
                  <c:v>147</c:v>
                </c:pt>
                <c:pt idx="8">
                  <c:v>127</c:v>
                </c:pt>
                <c:pt idx="9">
                  <c:v>162</c:v>
                </c:pt>
                <c:pt idx="10">
                  <c:v>151</c:v>
                </c:pt>
                <c:pt idx="11">
                  <c:v>219</c:v>
                </c:pt>
                <c:pt idx="12">
                  <c:v>228</c:v>
                </c:pt>
                <c:pt idx="13">
                  <c:v>253</c:v>
                </c:pt>
                <c:pt idx="14">
                  <c:v>296</c:v>
                </c:pt>
                <c:pt idx="15">
                  <c:v>261</c:v>
                </c:pt>
                <c:pt idx="16">
                  <c:v>287</c:v>
                </c:pt>
                <c:pt idx="17">
                  <c:v>334</c:v>
                </c:pt>
                <c:pt idx="18">
                  <c:v>279</c:v>
                </c:pt>
                <c:pt idx="19">
                  <c:v>321</c:v>
                </c:pt>
                <c:pt idx="20">
                  <c:v>291</c:v>
                </c:pt>
                <c:pt idx="21">
                  <c:v>250</c:v>
                </c:pt>
                <c:pt idx="22">
                  <c:v>225</c:v>
                </c:pt>
                <c:pt idx="23">
                  <c:v>203</c:v>
                </c:pt>
                <c:pt idx="24">
                  <c:v>179</c:v>
                </c:pt>
                <c:pt idx="25">
                  <c:v>150</c:v>
                </c:pt>
                <c:pt idx="26">
                  <c:v>156</c:v>
                </c:pt>
                <c:pt idx="27">
                  <c:v>142</c:v>
                </c:pt>
                <c:pt idx="28">
                  <c:v>146</c:v>
                </c:pt>
                <c:pt idx="29">
                  <c:v>117</c:v>
                </c:pt>
                <c:pt idx="30">
                  <c:v>115</c:v>
                </c:pt>
                <c:pt idx="31">
                  <c:v>131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'980002'!$B$1369:$B$1400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'980002'!$F$1369:$F$1400</c:f>
              <c:numCache>
                <c:formatCode>General</c:formatCode>
                <c:ptCount val="32"/>
                <c:pt idx="4" formatCode="0">
                  <c:v>115.77581617347172</c:v>
                </c:pt>
                <c:pt idx="5" formatCode="0">
                  <c:v>118.76368142232252</c:v>
                </c:pt>
                <c:pt idx="6" formatCode="0">
                  <c:v>123.70514927099397</c:v>
                </c:pt>
                <c:pt idx="7" formatCode="0">
                  <c:v>131.32931843012852</c:v>
                </c:pt>
                <c:pt idx="8" formatCode="0">
                  <c:v>142.23352919561694</c:v>
                </c:pt>
                <c:pt idx="9" formatCode="0">
                  <c:v>156.81975850912588</c:v>
                </c:pt>
                <c:pt idx="10" formatCode="0">
                  <c:v>174.46582465004022</c:v>
                </c:pt>
                <c:pt idx="11" formatCode="0">
                  <c:v>196.43830629191419</c:v>
                </c:pt>
                <c:pt idx="12" formatCode="0">
                  <c:v>220.77494000523964</c:v>
                </c:pt>
                <c:pt idx="13" formatCode="0">
                  <c:v>244.64690932617978</c:v>
                </c:pt>
                <c:pt idx="14" formatCode="0">
                  <c:v>268.76197267369974</c:v>
                </c:pt>
                <c:pt idx="15" formatCode="0">
                  <c:v>289.1705493677652</c:v>
                </c:pt>
                <c:pt idx="16" formatCode="0">
                  <c:v>303.18813943739474</c:v>
                </c:pt>
                <c:pt idx="17" formatCode="0">
                  <c:v>308.98716029940147</c:v>
                </c:pt>
                <c:pt idx="18" formatCode="0">
                  <c:v>306.5079127655651</c:v>
                </c:pt>
                <c:pt idx="19" formatCode="0">
                  <c:v>295.91809978771306</c:v>
                </c:pt>
                <c:pt idx="20" formatCode="0">
                  <c:v>278.0824814860552</c:v>
                </c:pt>
                <c:pt idx="21" formatCode="0">
                  <c:v>255.52064936011053</c:v>
                </c:pt>
                <c:pt idx="22" formatCode="0">
                  <c:v>229.48385002333166</c:v>
                </c:pt>
                <c:pt idx="23" formatCode="0">
                  <c:v>204.20777007395174</c:v>
                </c:pt>
                <c:pt idx="24" formatCode="0">
                  <c:v>182.74624268031042</c:v>
                </c:pt>
                <c:pt idx="25" formatCode="0">
                  <c:v>164.45967444301616</c:v>
                </c:pt>
                <c:pt idx="26" formatCode="0">
                  <c:v>148.26451342133026</c:v>
                </c:pt>
                <c:pt idx="27" formatCode="0">
                  <c:v>135.35053210506325</c:v>
                </c:pt>
                <c:pt idx="28" formatCode="0">
                  <c:v>127.17462261948955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65877632"/>
        <c:axId val="165879168"/>
      </c:scatterChart>
      <c:valAx>
        <c:axId val="165877632"/>
        <c:scaling>
          <c:orientation val="minMax"/>
        </c:scaling>
        <c:axPos val="b"/>
        <c:numFmt formatCode="General" sourceLinked="1"/>
        <c:tickLblPos val="nextTo"/>
        <c:crossAx val="165879168"/>
        <c:crosses val="autoZero"/>
        <c:crossBetween val="midCat"/>
      </c:valAx>
      <c:valAx>
        <c:axId val="165879168"/>
        <c:scaling>
          <c:orientation val="minMax"/>
        </c:scaling>
        <c:axPos val="l"/>
        <c:majorGridlines/>
        <c:numFmt formatCode="General" sourceLinked="1"/>
        <c:tickLblPos val="nextTo"/>
        <c:crossAx val="1658776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'980002'!$B$1469:$B$1500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'980002'!$E$1469:$E$1500</c:f>
              <c:numCache>
                <c:formatCode>General</c:formatCode>
                <c:ptCount val="32"/>
                <c:pt idx="0">
                  <c:v>73</c:v>
                </c:pt>
                <c:pt idx="1">
                  <c:v>84</c:v>
                </c:pt>
                <c:pt idx="2">
                  <c:v>124</c:v>
                </c:pt>
                <c:pt idx="3">
                  <c:v>98</c:v>
                </c:pt>
                <c:pt idx="4">
                  <c:v>103</c:v>
                </c:pt>
                <c:pt idx="5">
                  <c:v>112</c:v>
                </c:pt>
                <c:pt idx="6">
                  <c:v>111</c:v>
                </c:pt>
                <c:pt idx="7">
                  <c:v>127</c:v>
                </c:pt>
                <c:pt idx="8">
                  <c:v>115</c:v>
                </c:pt>
                <c:pt idx="9">
                  <c:v>152</c:v>
                </c:pt>
                <c:pt idx="10">
                  <c:v>160</c:v>
                </c:pt>
                <c:pt idx="11">
                  <c:v>168</c:v>
                </c:pt>
                <c:pt idx="12">
                  <c:v>200</c:v>
                </c:pt>
                <c:pt idx="13">
                  <c:v>202</c:v>
                </c:pt>
                <c:pt idx="14">
                  <c:v>266</c:v>
                </c:pt>
                <c:pt idx="15">
                  <c:v>265</c:v>
                </c:pt>
                <c:pt idx="16">
                  <c:v>222</c:v>
                </c:pt>
                <c:pt idx="17">
                  <c:v>285</c:v>
                </c:pt>
                <c:pt idx="18">
                  <c:v>240</c:v>
                </c:pt>
                <c:pt idx="19">
                  <c:v>269</c:v>
                </c:pt>
                <c:pt idx="20">
                  <c:v>220</c:v>
                </c:pt>
                <c:pt idx="21">
                  <c:v>197</c:v>
                </c:pt>
                <c:pt idx="22">
                  <c:v>206</c:v>
                </c:pt>
                <c:pt idx="23">
                  <c:v>172</c:v>
                </c:pt>
                <c:pt idx="24">
                  <c:v>167</c:v>
                </c:pt>
                <c:pt idx="25">
                  <c:v>161</c:v>
                </c:pt>
                <c:pt idx="26">
                  <c:v>136</c:v>
                </c:pt>
                <c:pt idx="27">
                  <c:v>120</c:v>
                </c:pt>
                <c:pt idx="28">
                  <c:v>139</c:v>
                </c:pt>
                <c:pt idx="29">
                  <c:v>107</c:v>
                </c:pt>
                <c:pt idx="30">
                  <c:v>112</c:v>
                </c:pt>
                <c:pt idx="31">
                  <c:v>120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'980002'!$B$1469:$B$1500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'980002'!$F$1469:$F$1500</c:f>
              <c:numCache>
                <c:formatCode>General</c:formatCode>
                <c:ptCount val="32"/>
                <c:pt idx="4" formatCode="0">
                  <c:v>108.03742434707625</c:v>
                </c:pt>
                <c:pt idx="5" formatCode="0">
                  <c:v>111.06199531884475</c:v>
                </c:pt>
                <c:pt idx="6" formatCode="0">
                  <c:v>115.82158463025208</c:v>
                </c:pt>
                <c:pt idx="7" formatCode="0">
                  <c:v>122.82046324999979</c:v>
                </c:pt>
                <c:pt idx="8" formatCode="0">
                  <c:v>132.39225520755846</c:v>
                </c:pt>
                <c:pt idx="9" formatCode="0">
                  <c:v>144.68501828470752</c:v>
                </c:pt>
                <c:pt idx="10" formatCode="0">
                  <c:v>159.02950165013979</c:v>
                </c:pt>
                <c:pt idx="11" formatCode="0">
                  <c:v>176.31562968420261</c:v>
                </c:pt>
                <c:pt idx="12" formatCode="0">
                  <c:v>194.89596719469847</c:v>
                </c:pt>
                <c:pt idx="13" formatCode="0">
                  <c:v>212.64851031205018</c:v>
                </c:pt>
                <c:pt idx="14" formatCode="0">
                  <c:v>230.14982397353097</c:v>
                </c:pt>
                <c:pt idx="15" formatCode="0">
                  <c:v>244.59265080522206</c:v>
                </c:pt>
                <c:pt idx="16" formatCode="0">
                  <c:v>254.19518495656735</c:v>
                </c:pt>
                <c:pt idx="17" formatCode="0">
                  <c:v>257.80889658431914</c:v>
                </c:pt>
                <c:pt idx="18" formatCode="0">
                  <c:v>255.53985938530232</c:v>
                </c:pt>
                <c:pt idx="19" formatCode="0">
                  <c:v>247.47242721234724</c:v>
                </c:pt>
                <c:pt idx="20" formatCode="0">
                  <c:v>234.22289863327535</c:v>
                </c:pt>
                <c:pt idx="21" formatCode="0">
                  <c:v>217.52939576987291</c:v>
                </c:pt>
                <c:pt idx="22" formatCode="0">
                  <c:v>198.16054577022857</c:v>
                </c:pt>
                <c:pt idx="23" formatCode="0">
                  <c:v>179.13258160857382</c:v>
                </c:pt>
                <c:pt idx="24" formatCode="0">
                  <c:v>162.7109788601241</c:v>
                </c:pt>
                <c:pt idx="25" formatCode="0">
                  <c:v>148.44187647722381</c:v>
                </c:pt>
                <c:pt idx="26" formatCode="0">
                  <c:v>135.49580981868911</c:v>
                </c:pt>
                <c:pt idx="27" formatCode="0">
                  <c:v>124.85758894082169</c:v>
                </c:pt>
                <c:pt idx="28" formatCode="0">
                  <c:v>117.89475311441521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65925248"/>
        <c:axId val="165926784"/>
      </c:scatterChart>
      <c:valAx>
        <c:axId val="165925248"/>
        <c:scaling>
          <c:orientation val="minMax"/>
        </c:scaling>
        <c:axPos val="b"/>
        <c:numFmt formatCode="General" sourceLinked="1"/>
        <c:tickLblPos val="nextTo"/>
        <c:crossAx val="165926784"/>
        <c:crosses val="autoZero"/>
        <c:crossBetween val="midCat"/>
      </c:valAx>
      <c:valAx>
        <c:axId val="165926784"/>
        <c:scaling>
          <c:orientation val="minMax"/>
        </c:scaling>
        <c:axPos val="l"/>
        <c:majorGridlines/>
        <c:numFmt formatCode="General" sourceLinked="1"/>
        <c:tickLblPos val="nextTo"/>
        <c:crossAx val="1659252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'980002'!$B$119:$B$150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'980002'!$E$119:$E$150</c:f>
              <c:numCache>
                <c:formatCode>General</c:formatCode>
                <c:ptCount val="32"/>
                <c:pt idx="0">
                  <c:v>85</c:v>
                </c:pt>
                <c:pt idx="1">
                  <c:v>108</c:v>
                </c:pt>
                <c:pt idx="2">
                  <c:v>107</c:v>
                </c:pt>
                <c:pt idx="3">
                  <c:v>103</c:v>
                </c:pt>
                <c:pt idx="4">
                  <c:v>119</c:v>
                </c:pt>
                <c:pt idx="5">
                  <c:v>116</c:v>
                </c:pt>
                <c:pt idx="6">
                  <c:v>108</c:v>
                </c:pt>
                <c:pt idx="7">
                  <c:v>129</c:v>
                </c:pt>
                <c:pt idx="8">
                  <c:v>141</c:v>
                </c:pt>
                <c:pt idx="9">
                  <c:v>133</c:v>
                </c:pt>
                <c:pt idx="10">
                  <c:v>145</c:v>
                </c:pt>
                <c:pt idx="11">
                  <c:v>167</c:v>
                </c:pt>
                <c:pt idx="12">
                  <c:v>223</c:v>
                </c:pt>
                <c:pt idx="13">
                  <c:v>207</c:v>
                </c:pt>
                <c:pt idx="14">
                  <c:v>271</c:v>
                </c:pt>
                <c:pt idx="15">
                  <c:v>251</c:v>
                </c:pt>
                <c:pt idx="16">
                  <c:v>290</c:v>
                </c:pt>
                <c:pt idx="17">
                  <c:v>285</c:v>
                </c:pt>
                <c:pt idx="18">
                  <c:v>269</c:v>
                </c:pt>
                <c:pt idx="19">
                  <c:v>275</c:v>
                </c:pt>
                <c:pt idx="20">
                  <c:v>244</c:v>
                </c:pt>
                <c:pt idx="21">
                  <c:v>196</c:v>
                </c:pt>
                <c:pt idx="22">
                  <c:v>201</c:v>
                </c:pt>
                <c:pt idx="23">
                  <c:v>143</c:v>
                </c:pt>
                <c:pt idx="24">
                  <c:v>149</c:v>
                </c:pt>
                <c:pt idx="25">
                  <c:v>135</c:v>
                </c:pt>
                <c:pt idx="26">
                  <c:v>144</c:v>
                </c:pt>
                <c:pt idx="27">
                  <c:v>111</c:v>
                </c:pt>
                <c:pt idx="28">
                  <c:v>138</c:v>
                </c:pt>
                <c:pt idx="29">
                  <c:v>117</c:v>
                </c:pt>
                <c:pt idx="30">
                  <c:v>96</c:v>
                </c:pt>
                <c:pt idx="31">
                  <c:v>90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'980002'!$B$119:$B$150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'980002'!$F$119:$F$150</c:f>
              <c:numCache>
                <c:formatCode>0</c:formatCode>
                <c:ptCount val="32"/>
                <c:pt idx="4">
                  <c:v>118.62749231944838</c:v>
                </c:pt>
                <c:pt idx="5">
                  <c:v>119.40431045021457</c:v>
                </c:pt>
                <c:pt idx="6">
                  <c:v>121.06854104949726</c:v>
                </c:pt>
                <c:pt idx="7">
                  <c:v>124.34695123417843</c:v>
                </c:pt>
                <c:pt idx="8">
                  <c:v>130.19324002084591</c:v>
                </c:pt>
                <c:pt idx="9">
                  <c:v>139.67821887468887</c:v>
                </c:pt>
                <c:pt idx="10">
                  <c:v>153.16925118972998</c:v>
                </c:pt>
                <c:pt idx="11">
                  <c:v>172.41518904900983</c:v>
                </c:pt>
                <c:pt idx="12">
                  <c:v>196.20996099832459</c:v>
                </c:pt>
                <c:pt idx="13">
                  <c:v>221.42831546404821</c:v>
                </c:pt>
                <c:pt idx="14">
                  <c:v>248.04076162597485</c:v>
                </c:pt>
                <c:pt idx="15">
                  <c:v>270.49195816516436</c:v>
                </c:pt>
                <c:pt idx="16">
                  <c:v>284.39672559799163</c:v>
                </c:pt>
                <c:pt idx="17">
                  <c:v>286.98595027107416</c:v>
                </c:pt>
                <c:pt idx="18">
                  <c:v>278.99545585195148</c:v>
                </c:pt>
                <c:pt idx="19">
                  <c:v>261.09814632028576</c:v>
                </c:pt>
                <c:pt idx="20">
                  <c:v>236.32652171741179</c:v>
                </c:pt>
                <c:pt idx="21">
                  <c:v>209.39254052810469</c:v>
                </c:pt>
                <c:pt idx="22">
                  <c:v>182.80248417198399</c:v>
                </c:pt>
                <c:pt idx="23">
                  <c:v>161.08619354491213</c:v>
                </c:pt>
                <c:pt idx="24">
                  <c:v>145.73747630098009</c:v>
                </c:pt>
                <c:pt idx="25">
                  <c:v>134.95976488435323</c:v>
                </c:pt>
                <c:pt idx="26">
                  <c:v>127.29494685770756</c:v>
                </c:pt>
                <c:pt idx="27">
                  <c:v>122.57277004634146</c:v>
                </c:pt>
                <c:pt idx="28">
                  <c:v>120.30216552985001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65453184"/>
        <c:axId val="165454976"/>
      </c:scatterChart>
      <c:valAx>
        <c:axId val="165453184"/>
        <c:scaling>
          <c:orientation val="minMax"/>
        </c:scaling>
        <c:axPos val="b"/>
        <c:numFmt formatCode="General" sourceLinked="1"/>
        <c:tickLblPos val="nextTo"/>
        <c:crossAx val="165454976"/>
        <c:crosses val="autoZero"/>
        <c:crossBetween val="midCat"/>
      </c:valAx>
      <c:valAx>
        <c:axId val="165454976"/>
        <c:scaling>
          <c:orientation val="minMax"/>
        </c:scaling>
        <c:axPos val="l"/>
        <c:majorGridlines/>
        <c:numFmt formatCode="General" sourceLinked="1"/>
        <c:tickLblPos val="nextTo"/>
        <c:crossAx val="1654531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'980002'!$B$1569:$B$1600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'980002'!$E$1569:$E$1600</c:f>
              <c:numCache>
                <c:formatCode>General</c:formatCode>
                <c:ptCount val="32"/>
                <c:pt idx="0">
                  <c:v>129</c:v>
                </c:pt>
                <c:pt idx="1">
                  <c:v>136</c:v>
                </c:pt>
                <c:pt idx="2">
                  <c:v>127</c:v>
                </c:pt>
                <c:pt idx="3">
                  <c:v>118</c:v>
                </c:pt>
                <c:pt idx="4">
                  <c:v>148</c:v>
                </c:pt>
                <c:pt idx="5">
                  <c:v>145</c:v>
                </c:pt>
                <c:pt idx="6">
                  <c:v>147</c:v>
                </c:pt>
                <c:pt idx="7">
                  <c:v>185</c:v>
                </c:pt>
                <c:pt idx="8">
                  <c:v>181</c:v>
                </c:pt>
                <c:pt idx="9">
                  <c:v>219</c:v>
                </c:pt>
                <c:pt idx="10">
                  <c:v>213</c:v>
                </c:pt>
                <c:pt idx="11">
                  <c:v>225</c:v>
                </c:pt>
                <c:pt idx="12">
                  <c:v>295</c:v>
                </c:pt>
                <c:pt idx="13">
                  <c:v>323</c:v>
                </c:pt>
                <c:pt idx="14">
                  <c:v>360</c:v>
                </c:pt>
                <c:pt idx="15">
                  <c:v>354</c:v>
                </c:pt>
                <c:pt idx="16">
                  <c:v>388</c:v>
                </c:pt>
                <c:pt idx="17">
                  <c:v>369</c:v>
                </c:pt>
                <c:pt idx="18">
                  <c:v>281</c:v>
                </c:pt>
                <c:pt idx="19">
                  <c:v>244</c:v>
                </c:pt>
                <c:pt idx="20">
                  <c:v>257</c:v>
                </c:pt>
                <c:pt idx="21">
                  <c:v>190</c:v>
                </c:pt>
                <c:pt idx="22">
                  <c:v>178</c:v>
                </c:pt>
                <c:pt idx="23">
                  <c:v>165</c:v>
                </c:pt>
                <c:pt idx="24">
                  <c:v>163</c:v>
                </c:pt>
                <c:pt idx="25">
                  <c:v>152</c:v>
                </c:pt>
                <c:pt idx="26">
                  <c:v>137</c:v>
                </c:pt>
                <c:pt idx="27">
                  <c:v>154</c:v>
                </c:pt>
                <c:pt idx="28">
                  <c:v>139</c:v>
                </c:pt>
                <c:pt idx="29">
                  <c:v>150</c:v>
                </c:pt>
                <c:pt idx="30">
                  <c:v>134</c:v>
                </c:pt>
                <c:pt idx="31">
                  <c:v>120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'980002'!$B$1569:$B$1600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'980002'!$F$1569:$F$1600</c:f>
              <c:numCache>
                <c:formatCode>General</c:formatCode>
                <c:ptCount val="32"/>
                <c:pt idx="4" formatCode="0">
                  <c:v>148.93167599931698</c:v>
                </c:pt>
                <c:pt idx="5" formatCode="0">
                  <c:v>150.45823248468355</c:v>
                </c:pt>
                <c:pt idx="6" formatCode="0">
                  <c:v>153.85176005903267</c:v>
                </c:pt>
                <c:pt idx="7" formatCode="0">
                  <c:v>160.67132978181155</c:v>
                </c:pt>
                <c:pt idx="8" formatCode="0">
                  <c:v>172.83161079093091</c:v>
                </c:pt>
                <c:pt idx="9" formatCode="0">
                  <c:v>192.13335901667966</c:v>
                </c:pt>
                <c:pt idx="10" formatCode="0">
                  <c:v>218.38915130716128</c:v>
                </c:pt>
                <c:pt idx="11" formatCode="0">
                  <c:v>253.21751567832405</c:v>
                </c:pt>
                <c:pt idx="12" formatCode="0">
                  <c:v>291.76098380016037</c:v>
                </c:pt>
                <c:pt idx="13" formatCode="0">
                  <c:v>326.52231185708263</c:v>
                </c:pt>
                <c:pt idx="14" formatCode="0">
                  <c:v>354.59666301852883</c:v>
                </c:pt>
                <c:pt idx="15" formatCode="0">
                  <c:v>367.16044557328502</c:v>
                </c:pt>
                <c:pt idx="16" formatCode="0">
                  <c:v>360.76439247345849</c:v>
                </c:pt>
                <c:pt idx="17" formatCode="0">
                  <c:v>337.29423790872079</c:v>
                </c:pt>
                <c:pt idx="18" formatCode="0">
                  <c:v>305.33199773869717</c:v>
                </c:pt>
                <c:pt idx="19" formatCode="0">
                  <c:v>267.05253338042655</c:v>
                </c:pt>
                <c:pt idx="20" formatCode="0">
                  <c:v>230.20223251689254</c:v>
                </c:pt>
                <c:pt idx="21" formatCode="0">
                  <c:v>200.21657633861432</c:v>
                </c:pt>
                <c:pt idx="22" formatCode="0">
                  <c:v>177.63278674900366</c:v>
                </c:pt>
                <c:pt idx="23" formatCode="0">
                  <c:v>163.53972550002908</c:v>
                </c:pt>
                <c:pt idx="24" formatCode="0">
                  <c:v>155.86252406624294</c:v>
                </c:pt>
                <c:pt idx="25" formatCode="0">
                  <c:v>151.68101758348487</c:v>
                </c:pt>
                <c:pt idx="26" formatCode="0">
                  <c:v>149.40961663132262</c:v>
                </c:pt>
                <c:pt idx="27" formatCode="0">
                  <c:v>148.37313720301361</c:v>
                </c:pt>
                <c:pt idx="28" formatCode="0">
                  <c:v>148.00696460528172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57961216"/>
        <c:axId val="157971200"/>
      </c:scatterChart>
      <c:valAx>
        <c:axId val="157961216"/>
        <c:scaling>
          <c:orientation val="minMax"/>
        </c:scaling>
        <c:axPos val="b"/>
        <c:numFmt formatCode="General" sourceLinked="1"/>
        <c:tickLblPos val="nextTo"/>
        <c:crossAx val="157971200"/>
        <c:crosses val="autoZero"/>
        <c:crossBetween val="midCat"/>
      </c:valAx>
      <c:valAx>
        <c:axId val="157971200"/>
        <c:scaling>
          <c:orientation val="minMax"/>
        </c:scaling>
        <c:axPos val="l"/>
        <c:majorGridlines/>
        <c:numFmt formatCode="General" sourceLinked="1"/>
        <c:tickLblPos val="nextTo"/>
        <c:crossAx val="1579612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'980002'!$B$1619:$B$1650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'980002'!$E$1619:$E$1650</c:f>
              <c:numCache>
                <c:formatCode>General</c:formatCode>
                <c:ptCount val="32"/>
                <c:pt idx="0">
                  <c:v>149</c:v>
                </c:pt>
                <c:pt idx="1">
                  <c:v>156</c:v>
                </c:pt>
                <c:pt idx="2">
                  <c:v>181</c:v>
                </c:pt>
                <c:pt idx="3">
                  <c:v>179</c:v>
                </c:pt>
                <c:pt idx="4">
                  <c:v>166</c:v>
                </c:pt>
                <c:pt idx="5">
                  <c:v>182</c:v>
                </c:pt>
                <c:pt idx="6">
                  <c:v>176</c:v>
                </c:pt>
                <c:pt idx="7">
                  <c:v>165</c:v>
                </c:pt>
                <c:pt idx="8">
                  <c:v>189</c:v>
                </c:pt>
                <c:pt idx="9">
                  <c:v>228</c:v>
                </c:pt>
                <c:pt idx="10">
                  <c:v>223</c:v>
                </c:pt>
                <c:pt idx="11">
                  <c:v>216</c:v>
                </c:pt>
                <c:pt idx="12">
                  <c:v>238</c:v>
                </c:pt>
                <c:pt idx="13">
                  <c:v>267</c:v>
                </c:pt>
                <c:pt idx="14">
                  <c:v>282</c:v>
                </c:pt>
                <c:pt idx="15">
                  <c:v>287</c:v>
                </c:pt>
                <c:pt idx="16">
                  <c:v>304</c:v>
                </c:pt>
                <c:pt idx="17">
                  <c:v>314</c:v>
                </c:pt>
                <c:pt idx="18">
                  <c:v>353</c:v>
                </c:pt>
                <c:pt idx="19">
                  <c:v>296</c:v>
                </c:pt>
                <c:pt idx="20">
                  <c:v>252</c:v>
                </c:pt>
                <c:pt idx="21">
                  <c:v>278</c:v>
                </c:pt>
                <c:pt idx="22">
                  <c:v>238</c:v>
                </c:pt>
                <c:pt idx="23">
                  <c:v>222</c:v>
                </c:pt>
                <c:pt idx="24">
                  <c:v>217</c:v>
                </c:pt>
                <c:pt idx="25">
                  <c:v>224</c:v>
                </c:pt>
                <c:pt idx="26">
                  <c:v>210</c:v>
                </c:pt>
                <c:pt idx="27">
                  <c:v>180</c:v>
                </c:pt>
                <c:pt idx="28">
                  <c:v>191</c:v>
                </c:pt>
                <c:pt idx="29">
                  <c:v>177</c:v>
                </c:pt>
                <c:pt idx="30">
                  <c:v>173</c:v>
                </c:pt>
                <c:pt idx="31">
                  <c:v>183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'980002'!$B$1619:$B$1650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'980002'!$F$1619:$F$1650</c:f>
              <c:numCache>
                <c:formatCode>General</c:formatCode>
                <c:ptCount val="32"/>
                <c:pt idx="4" formatCode="0">
                  <c:v>175.01166622268002</c:v>
                </c:pt>
                <c:pt idx="5" formatCode="0">
                  <c:v>176.75234555313529</c:v>
                </c:pt>
                <c:pt idx="6" formatCode="0">
                  <c:v>179.74485228637153</c:v>
                </c:pt>
                <c:pt idx="7" formatCode="0">
                  <c:v>184.53428453951565</c:v>
                </c:pt>
                <c:pt idx="8" formatCode="0">
                  <c:v>191.61505154737827</c:v>
                </c:pt>
                <c:pt idx="9" formatCode="0">
                  <c:v>201.36585466210917</c:v>
                </c:pt>
                <c:pt idx="10" formatCode="0">
                  <c:v>213.45361708939782</c:v>
                </c:pt>
                <c:pt idx="11" formatCode="0">
                  <c:v>228.81715831164286</c:v>
                </c:pt>
                <c:pt idx="12" formatCode="0">
                  <c:v>246.1193157678135</c:v>
                </c:pt>
                <c:pt idx="13" formatCode="0">
                  <c:v>263.29149451803613</c:v>
                </c:pt>
                <c:pt idx="14" formatCode="0">
                  <c:v>280.7541996859797</c:v>
                </c:pt>
                <c:pt idx="15" formatCode="0">
                  <c:v>295.52748880563229</c:v>
                </c:pt>
                <c:pt idx="16" formatCode="0">
                  <c:v>305.52802939984065</c:v>
                </c:pt>
                <c:pt idx="17" formatCode="0">
                  <c:v>309.35015741234014</c:v>
                </c:pt>
                <c:pt idx="18" formatCode="0">
                  <c:v>307.0111244659924</c:v>
                </c:pt>
                <c:pt idx="19" formatCode="0">
                  <c:v>298.65086606768728</c:v>
                </c:pt>
                <c:pt idx="20" formatCode="0">
                  <c:v>285.08114369589197</c:v>
                </c:pt>
                <c:pt idx="21" formatCode="0">
                  <c:v>268.33248473225274</c:v>
                </c:pt>
                <c:pt idx="22" formatCode="0">
                  <c:v>249.45887908714337</c:v>
                </c:pt>
                <c:pt idx="23" formatCode="0">
                  <c:v>231.60077095846725</c:v>
                </c:pt>
                <c:pt idx="24" formatCode="0">
                  <c:v>216.84033217157361</c:v>
                </c:pt>
                <c:pt idx="25" formatCode="0">
                  <c:v>204.61407056676603</c:v>
                </c:pt>
                <c:pt idx="26" formatCode="0">
                  <c:v>194.12762167356121</c:v>
                </c:pt>
                <c:pt idx="27" formatCode="0">
                  <c:v>186.07473362245511</c:v>
                </c:pt>
                <c:pt idx="28" formatCode="0">
                  <c:v>181.17632832167331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ser>
          <c:idx val="4"/>
          <c:order val="4"/>
          <c:spPr>
            <a:ln w="28575">
              <a:noFill/>
            </a:ln>
          </c:spPr>
          <c:xVal>
            <c:numRef>
              <c:f>'980002'!$B$869:$B$900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'980002'!$E$869:$E$900</c:f>
              <c:numCache>
                <c:formatCode>General</c:formatCode>
                <c:ptCount val="32"/>
                <c:pt idx="0">
                  <c:v>130</c:v>
                </c:pt>
                <c:pt idx="1">
                  <c:v>140</c:v>
                </c:pt>
                <c:pt idx="2">
                  <c:v>146</c:v>
                </c:pt>
                <c:pt idx="3">
                  <c:v>136</c:v>
                </c:pt>
                <c:pt idx="4">
                  <c:v>132</c:v>
                </c:pt>
                <c:pt idx="5">
                  <c:v>155</c:v>
                </c:pt>
                <c:pt idx="6">
                  <c:v>169</c:v>
                </c:pt>
                <c:pt idx="7">
                  <c:v>152</c:v>
                </c:pt>
                <c:pt idx="8">
                  <c:v>163</c:v>
                </c:pt>
                <c:pt idx="9">
                  <c:v>178</c:v>
                </c:pt>
                <c:pt idx="10">
                  <c:v>160</c:v>
                </c:pt>
                <c:pt idx="11">
                  <c:v>193</c:v>
                </c:pt>
                <c:pt idx="12">
                  <c:v>203</c:v>
                </c:pt>
                <c:pt idx="13">
                  <c:v>250</c:v>
                </c:pt>
                <c:pt idx="14">
                  <c:v>253</c:v>
                </c:pt>
                <c:pt idx="15">
                  <c:v>277</c:v>
                </c:pt>
                <c:pt idx="16">
                  <c:v>281</c:v>
                </c:pt>
                <c:pt idx="17">
                  <c:v>260</c:v>
                </c:pt>
                <c:pt idx="18">
                  <c:v>288</c:v>
                </c:pt>
                <c:pt idx="19">
                  <c:v>284</c:v>
                </c:pt>
                <c:pt idx="20">
                  <c:v>253</c:v>
                </c:pt>
                <c:pt idx="21">
                  <c:v>224</c:v>
                </c:pt>
                <c:pt idx="22">
                  <c:v>233</c:v>
                </c:pt>
                <c:pt idx="23">
                  <c:v>214</c:v>
                </c:pt>
                <c:pt idx="24">
                  <c:v>200</c:v>
                </c:pt>
                <c:pt idx="25">
                  <c:v>205</c:v>
                </c:pt>
                <c:pt idx="26">
                  <c:v>208</c:v>
                </c:pt>
                <c:pt idx="27">
                  <c:v>187</c:v>
                </c:pt>
                <c:pt idx="28">
                  <c:v>147</c:v>
                </c:pt>
                <c:pt idx="29">
                  <c:v>184</c:v>
                </c:pt>
                <c:pt idx="30">
                  <c:v>148</c:v>
                </c:pt>
                <c:pt idx="31">
                  <c:v>166</c:v>
                </c:pt>
              </c:numCache>
            </c:numRef>
          </c:yVal>
        </c:ser>
        <c:ser>
          <c:idx val="5"/>
          <c:order val="5"/>
          <c:spPr>
            <a:ln w="28575">
              <a:noFill/>
            </a:ln>
          </c:spPr>
          <c:xVal>
            <c:numRef>
              <c:f>'980002'!$B$1619:$B$1650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'980002'!$G$1619:$G$1650</c:f>
              <c:numCache>
                <c:formatCode>General</c:formatCode>
                <c:ptCount val="32"/>
                <c:pt idx="0">
                  <c:v>124</c:v>
                </c:pt>
                <c:pt idx="1">
                  <c:v>131</c:v>
                </c:pt>
                <c:pt idx="2">
                  <c:v>156</c:v>
                </c:pt>
                <c:pt idx="3">
                  <c:v>154</c:v>
                </c:pt>
                <c:pt idx="4">
                  <c:v>141</c:v>
                </c:pt>
                <c:pt idx="5">
                  <c:v>157</c:v>
                </c:pt>
                <c:pt idx="6">
                  <c:v>151</c:v>
                </c:pt>
                <c:pt idx="7">
                  <c:v>140</c:v>
                </c:pt>
                <c:pt idx="8">
                  <c:v>164</c:v>
                </c:pt>
                <c:pt idx="9">
                  <c:v>203</c:v>
                </c:pt>
                <c:pt idx="10">
                  <c:v>198</c:v>
                </c:pt>
                <c:pt idx="11">
                  <c:v>191</c:v>
                </c:pt>
                <c:pt idx="12">
                  <c:v>213</c:v>
                </c:pt>
                <c:pt idx="13">
                  <c:v>242</c:v>
                </c:pt>
                <c:pt idx="14">
                  <c:v>257</c:v>
                </c:pt>
                <c:pt idx="15">
                  <c:v>262</c:v>
                </c:pt>
                <c:pt idx="16">
                  <c:v>279</c:v>
                </c:pt>
                <c:pt idx="17">
                  <c:v>289</c:v>
                </c:pt>
                <c:pt idx="18">
                  <c:v>328</c:v>
                </c:pt>
                <c:pt idx="19">
                  <c:v>271</c:v>
                </c:pt>
                <c:pt idx="20">
                  <c:v>227</c:v>
                </c:pt>
                <c:pt idx="21">
                  <c:v>253</c:v>
                </c:pt>
                <c:pt idx="22">
                  <c:v>213</c:v>
                </c:pt>
                <c:pt idx="23">
                  <c:v>197</c:v>
                </c:pt>
                <c:pt idx="24">
                  <c:v>192</c:v>
                </c:pt>
                <c:pt idx="25">
                  <c:v>199</c:v>
                </c:pt>
                <c:pt idx="26">
                  <c:v>185</c:v>
                </c:pt>
                <c:pt idx="27">
                  <c:v>155</c:v>
                </c:pt>
                <c:pt idx="28">
                  <c:v>166</c:v>
                </c:pt>
                <c:pt idx="29">
                  <c:v>152</c:v>
                </c:pt>
                <c:pt idx="30">
                  <c:v>148</c:v>
                </c:pt>
                <c:pt idx="31">
                  <c:v>158</c:v>
                </c:pt>
              </c:numCache>
            </c:numRef>
          </c:yVal>
        </c:ser>
        <c:axId val="169819520"/>
        <c:axId val="169829504"/>
      </c:scatterChart>
      <c:valAx>
        <c:axId val="169819520"/>
        <c:scaling>
          <c:orientation val="minMax"/>
        </c:scaling>
        <c:axPos val="b"/>
        <c:numFmt formatCode="General" sourceLinked="1"/>
        <c:tickLblPos val="nextTo"/>
        <c:crossAx val="169829504"/>
        <c:crosses val="autoZero"/>
        <c:crossBetween val="midCat"/>
      </c:valAx>
      <c:valAx>
        <c:axId val="169829504"/>
        <c:scaling>
          <c:orientation val="minMax"/>
        </c:scaling>
        <c:axPos val="l"/>
        <c:majorGridlines/>
        <c:numFmt formatCode="General" sourceLinked="1"/>
        <c:tickLblPos val="nextTo"/>
        <c:crossAx val="1698195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'980002'!$B$1669:$B$1700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'980002'!$E$1669:$E$1700</c:f>
              <c:numCache>
                <c:formatCode>General</c:formatCode>
                <c:ptCount val="32"/>
                <c:pt idx="0">
                  <c:v>119</c:v>
                </c:pt>
                <c:pt idx="1">
                  <c:v>153</c:v>
                </c:pt>
                <c:pt idx="2">
                  <c:v>150</c:v>
                </c:pt>
                <c:pt idx="3">
                  <c:v>146</c:v>
                </c:pt>
                <c:pt idx="4">
                  <c:v>160</c:v>
                </c:pt>
                <c:pt idx="5">
                  <c:v>194</c:v>
                </c:pt>
                <c:pt idx="6">
                  <c:v>166</c:v>
                </c:pt>
                <c:pt idx="7">
                  <c:v>189</c:v>
                </c:pt>
                <c:pt idx="8">
                  <c:v>180</c:v>
                </c:pt>
                <c:pt idx="9">
                  <c:v>219</c:v>
                </c:pt>
                <c:pt idx="10">
                  <c:v>201</c:v>
                </c:pt>
                <c:pt idx="11">
                  <c:v>228</c:v>
                </c:pt>
                <c:pt idx="12">
                  <c:v>258</c:v>
                </c:pt>
                <c:pt idx="13">
                  <c:v>287</c:v>
                </c:pt>
                <c:pt idx="14">
                  <c:v>300</c:v>
                </c:pt>
                <c:pt idx="15">
                  <c:v>325</c:v>
                </c:pt>
                <c:pt idx="16">
                  <c:v>337</c:v>
                </c:pt>
                <c:pt idx="17">
                  <c:v>331</c:v>
                </c:pt>
                <c:pt idx="18">
                  <c:v>298</c:v>
                </c:pt>
                <c:pt idx="19">
                  <c:v>315</c:v>
                </c:pt>
                <c:pt idx="20">
                  <c:v>273</c:v>
                </c:pt>
                <c:pt idx="21">
                  <c:v>252</c:v>
                </c:pt>
                <c:pt idx="22">
                  <c:v>236</c:v>
                </c:pt>
                <c:pt idx="23">
                  <c:v>232</c:v>
                </c:pt>
                <c:pt idx="24">
                  <c:v>223</c:v>
                </c:pt>
                <c:pt idx="25">
                  <c:v>221</c:v>
                </c:pt>
                <c:pt idx="26">
                  <c:v>208</c:v>
                </c:pt>
                <c:pt idx="27">
                  <c:v>198</c:v>
                </c:pt>
                <c:pt idx="28">
                  <c:v>204</c:v>
                </c:pt>
                <c:pt idx="29">
                  <c:v>194</c:v>
                </c:pt>
                <c:pt idx="30">
                  <c:v>183</c:v>
                </c:pt>
                <c:pt idx="31">
                  <c:v>151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'980002'!$B$1669:$B$1700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'980002'!$F$1669:$F$1700</c:f>
              <c:numCache>
                <c:formatCode>General</c:formatCode>
                <c:ptCount val="32"/>
                <c:pt idx="4" formatCode="0">
                  <c:v>182.24451198415017</c:v>
                </c:pt>
                <c:pt idx="5" formatCode="0">
                  <c:v>183.4068091967001</c:v>
                </c:pt>
                <c:pt idx="6" formatCode="0">
                  <c:v>185.64279828030413</c:v>
                </c:pt>
                <c:pt idx="7" formatCode="0">
                  <c:v>189.61799461735808</c:v>
                </c:pt>
                <c:pt idx="8" formatCode="0">
                  <c:v>196.07144853866961</c:v>
                </c:pt>
                <c:pt idx="9" formatCode="0">
                  <c:v>205.70080625247169</c:v>
                </c:pt>
                <c:pt idx="10" formatCode="0">
                  <c:v>218.44456644929096</c:v>
                </c:pt>
                <c:pt idx="11" formatCode="0">
                  <c:v>235.51261880461277</c:v>
                </c:pt>
                <c:pt idx="12" formatCode="0">
                  <c:v>255.49314807743167</c:v>
                </c:pt>
                <c:pt idx="13" formatCode="0">
                  <c:v>275.76028727003899</c:v>
                </c:pt>
                <c:pt idx="14" formatCode="0">
                  <c:v>296.41286048758428</c:v>
                </c:pt>
                <c:pt idx="15" formatCode="0">
                  <c:v>313.37623352580846</c:v>
                </c:pt>
                <c:pt idx="16" formatCode="0">
                  <c:v>323.70136711154998</c:v>
                </c:pt>
                <c:pt idx="17" formatCode="0">
                  <c:v>325.60137071610052</c:v>
                </c:pt>
                <c:pt idx="18" formatCode="0">
                  <c:v>319.68081986902308</c:v>
                </c:pt>
                <c:pt idx="19" formatCode="0">
                  <c:v>306.2822237367505</c:v>
                </c:pt>
                <c:pt idx="20" formatCode="0">
                  <c:v>287.35020036710267</c:v>
                </c:pt>
                <c:pt idx="21" formatCode="0">
                  <c:v>266.13011878114486</c:v>
                </c:pt>
                <c:pt idx="22" formatCode="0">
                  <c:v>244.30780411332239</c:v>
                </c:pt>
                <c:pt idx="23" formatCode="0">
                  <c:v>225.54854076778639</c:v>
                </c:pt>
                <c:pt idx="24" formatCode="0">
                  <c:v>211.49626849614492</c:v>
                </c:pt>
                <c:pt idx="25" formatCode="0">
                  <c:v>200.98007917317247</c:v>
                </c:pt>
                <c:pt idx="26" formatCode="0">
                  <c:v>192.92691316182572</c:v>
                </c:pt>
                <c:pt idx="27" formatCode="0">
                  <c:v>187.50555462047299</c:v>
                </c:pt>
                <c:pt idx="28" formatCode="0">
                  <c:v>184.63573279427229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51533824"/>
        <c:axId val="151543808"/>
      </c:scatterChart>
      <c:valAx>
        <c:axId val="151533824"/>
        <c:scaling>
          <c:orientation val="minMax"/>
        </c:scaling>
        <c:axPos val="b"/>
        <c:numFmt formatCode="General" sourceLinked="1"/>
        <c:tickLblPos val="nextTo"/>
        <c:crossAx val="151543808"/>
        <c:crosses val="autoZero"/>
        <c:crossBetween val="midCat"/>
      </c:valAx>
      <c:valAx>
        <c:axId val="151543808"/>
        <c:scaling>
          <c:orientation val="minMax"/>
        </c:scaling>
        <c:axPos val="l"/>
        <c:majorGridlines/>
        <c:numFmt formatCode="General" sourceLinked="1"/>
        <c:tickLblPos val="nextTo"/>
        <c:crossAx val="1515338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'980002'!$B$1719:$B$1750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'980002'!$E$1719:$E$1750</c:f>
              <c:numCache>
                <c:formatCode>General</c:formatCode>
                <c:ptCount val="32"/>
                <c:pt idx="0">
                  <c:v>120</c:v>
                </c:pt>
                <c:pt idx="1">
                  <c:v>136</c:v>
                </c:pt>
                <c:pt idx="2">
                  <c:v>109</c:v>
                </c:pt>
                <c:pt idx="3">
                  <c:v>129</c:v>
                </c:pt>
                <c:pt idx="4">
                  <c:v>119</c:v>
                </c:pt>
                <c:pt idx="5">
                  <c:v>164</c:v>
                </c:pt>
                <c:pt idx="6">
                  <c:v>180</c:v>
                </c:pt>
                <c:pt idx="7">
                  <c:v>172</c:v>
                </c:pt>
                <c:pt idx="8">
                  <c:v>169</c:v>
                </c:pt>
                <c:pt idx="9">
                  <c:v>184</c:v>
                </c:pt>
                <c:pt idx="10">
                  <c:v>199</c:v>
                </c:pt>
                <c:pt idx="11">
                  <c:v>222</c:v>
                </c:pt>
                <c:pt idx="12">
                  <c:v>271</c:v>
                </c:pt>
                <c:pt idx="13">
                  <c:v>300</c:v>
                </c:pt>
                <c:pt idx="14">
                  <c:v>320</c:v>
                </c:pt>
                <c:pt idx="15">
                  <c:v>362</c:v>
                </c:pt>
                <c:pt idx="16">
                  <c:v>388</c:v>
                </c:pt>
                <c:pt idx="17">
                  <c:v>412</c:v>
                </c:pt>
                <c:pt idx="18">
                  <c:v>397</c:v>
                </c:pt>
                <c:pt idx="19">
                  <c:v>334</c:v>
                </c:pt>
                <c:pt idx="20">
                  <c:v>310</c:v>
                </c:pt>
                <c:pt idx="21">
                  <c:v>286</c:v>
                </c:pt>
                <c:pt idx="22">
                  <c:v>250</c:v>
                </c:pt>
                <c:pt idx="23">
                  <c:v>200</c:v>
                </c:pt>
                <c:pt idx="24">
                  <c:v>178</c:v>
                </c:pt>
                <c:pt idx="25">
                  <c:v>158</c:v>
                </c:pt>
                <c:pt idx="26">
                  <c:v>163</c:v>
                </c:pt>
                <c:pt idx="27">
                  <c:v>189</c:v>
                </c:pt>
                <c:pt idx="28">
                  <c:v>155</c:v>
                </c:pt>
                <c:pt idx="29">
                  <c:v>148</c:v>
                </c:pt>
                <c:pt idx="30">
                  <c:v>139</c:v>
                </c:pt>
                <c:pt idx="31">
                  <c:v>156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'980002'!$B$1719:$B$1750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'980002'!$F$1719:$F$1750</c:f>
              <c:numCache>
                <c:formatCode>General</c:formatCode>
                <c:ptCount val="32"/>
                <c:pt idx="4" formatCode="0">
                  <c:v>153.99282364274907</c:v>
                </c:pt>
                <c:pt idx="5" formatCode="0">
                  <c:v>154.84842036577948</c:v>
                </c:pt>
                <c:pt idx="6" formatCode="0">
                  <c:v>156.7796357783773</c:v>
                </c:pt>
                <c:pt idx="7" formatCode="0">
                  <c:v>160.77602577803867</c:v>
                </c:pt>
                <c:pt idx="8" formatCode="0">
                  <c:v>168.22682588179498</c:v>
                </c:pt>
                <c:pt idx="9" formatCode="0">
                  <c:v>180.79531684112453</c:v>
                </c:pt>
                <c:pt idx="10" formatCode="0">
                  <c:v>199.26782394338366</c:v>
                </c:pt>
                <c:pt idx="11" formatCode="0">
                  <c:v>226.3610285397294</c:v>
                </c:pt>
                <c:pt idx="12" formatCode="0">
                  <c:v>260.62522684628476</c:v>
                </c:pt>
                <c:pt idx="13" formatCode="0">
                  <c:v>297.53809721705841</c:v>
                </c:pt>
                <c:pt idx="14" formatCode="0">
                  <c:v>336.88523439861166</c:v>
                </c:pt>
                <c:pt idx="15" formatCode="0">
                  <c:v>370.13191526494808</c:v>
                </c:pt>
                <c:pt idx="16" formatCode="0">
                  <c:v>390.36997526271512</c:v>
                </c:pt>
                <c:pt idx="17" formatCode="0">
                  <c:v>393.2905829607613</c:v>
                </c:pt>
                <c:pt idx="18" formatCode="0">
                  <c:v>380.23695228781577</c:v>
                </c:pt>
                <c:pt idx="19" formatCode="0">
                  <c:v>352.44839311957372</c:v>
                </c:pt>
                <c:pt idx="20" formatCode="0">
                  <c:v>315.02476142994078</c:v>
                </c:pt>
                <c:pt idx="21" formatCode="0">
                  <c:v>275.37950298805458</c:v>
                </c:pt>
                <c:pt idx="22" formatCode="0">
                  <c:v>237.36726905802746</c:v>
                </c:pt>
                <c:pt idx="23" formatCode="0">
                  <c:v>207.34794000681208</c:v>
                </c:pt>
                <c:pt idx="24" formatCode="0">
                  <c:v>186.88753268044121</c:v>
                </c:pt>
                <c:pt idx="25" formatCode="0">
                  <c:v>173.06446406584956</c:v>
                </c:pt>
                <c:pt idx="26" formatCode="0">
                  <c:v>163.65596718129399</c:v>
                </c:pt>
                <c:pt idx="27" formatCode="0">
                  <c:v>158.15198292321435</c:v>
                </c:pt>
                <c:pt idx="28" formatCode="0">
                  <c:v>155.64856886693667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57331840"/>
        <c:axId val="157333760"/>
      </c:scatterChart>
      <c:valAx>
        <c:axId val="157331840"/>
        <c:scaling>
          <c:orientation val="minMax"/>
        </c:scaling>
        <c:axPos val="b"/>
        <c:numFmt formatCode="General" sourceLinked="1"/>
        <c:tickLblPos val="nextTo"/>
        <c:crossAx val="157333760"/>
        <c:crosses val="autoZero"/>
        <c:crossBetween val="midCat"/>
      </c:valAx>
      <c:valAx>
        <c:axId val="157333760"/>
        <c:scaling>
          <c:orientation val="minMax"/>
        </c:scaling>
        <c:axPos val="l"/>
        <c:majorGridlines/>
        <c:numFmt formatCode="General" sourceLinked="1"/>
        <c:tickLblPos val="nextTo"/>
        <c:crossAx val="1573318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Work!$J$2:$J$19</c:f>
              <c:numCache>
                <c:formatCode>General</c:formatCode>
                <c:ptCount val="18"/>
                <c:pt idx="0">
                  <c:v>15.145</c:v>
                </c:pt>
                <c:pt idx="1">
                  <c:v>11.85</c:v>
                </c:pt>
                <c:pt idx="2">
                  <c:v>8.6</c:v>
                </c:pt>
                <c:pt idx="3">
                  <c:v>5.32</c:v>
                </c:pt>
                <c:pt idx="4">
                  <c:v>2.085</c:v>
                </c:pt>
                <c:pt idx="5">
                  <c:v>-1.25</c:v>
                </c:pt>
                <c:pt idx="6">
                  <c:v>-4.5599999999999996</c:v>
                </c:pt>
                <c:pt idx="7">
                  <c:v>-7.8250000000000002</c:v>
                </c:pt>
                <c:pt idx="8">
                  <c:v>-11.074999999999999</c:v>
                </c:pt>
                <c:pt idx="9">
                  <c:v>-14.37</c:v>
                </c:pt>
                <c:pt idx="10">
                  <c:v>-40.445</c:v>
                </c:pt>
                <c:pt idx="11">
                  <c:v>15.145</c:v>
                </c:pt>
                <c:pt idx="12">
                  <c:v>11.85</c:v>
                </c:pt>
                <c:pt idx="13">
                  <c:v>8.6</c:v>
                </c:pt>
                <c:pt idx="14">
                  <c:v>5.32</c:v>
                </c:pt>
                <c:pt idx="15">
                  <c:v>2.085</c:v>
                </c:pt>
                <c:pt idx="16">
                  <c:v>-1.25</c:v>
                </c:pt>
                <c:pt idx="17">
                  <c:v>-4.5599999999999996</c:v>
                </c:pt>
              </c:numCache>
            </c:numRef>
          </c:xVal>
          <c:yVal>
            <c:numRef>
              <c:f>Work!$V$2:$V$19</c:f>
              <c:numCache>
                <c:formatCode>General</c:formatCode>
                <c:ptCount val="18"/>
                <c:pt idx="0">
                  <c:v>-90.256823947068071</c:v>
                </c:pt>
                <c:pt idx="1">
                  <c:v>-90.290757566449543</c:v>
                </c:pt>
                <c:pt idx="2">
                  <c:v>-90.057406176639859</c:v>
                </c:pt>
                <c:pt idx="3">
                  <c:v>-90.10514934953234</c:v>
                </c:pt>
                <c:pt idx="4">
                  <c:v>-90.067411127128878</c:v>
                </c:pt>
                <c:pt idx="5">
                  <c:v>-90.04619926510459</c:v>
                </c:pt>
                <c:pt idx="6">
                  <c:v>-90.106334329566025</c:v>
                </c:pt>
                <c:pt idx="7">
                  <c:v>-90.163187081587409</c:v>
                </c:pt>
                <c:pt idx="8">
                  <c:v>-90.32369192563867</c:v>
                </c:pt>
                <c:pt idx="9">
                  <c:v>-90.263779391031719</c:v>
                </c:pt>
                <c:pt idx="10">
                  <c:v>-90.2395219679658</c:v>
                </c:pt>
                <c:pt idx="11">
                  <c:v>-90.27442625113882</c:v>
                </c:pt>
                <c:pt idx="12">
                  <c:v>-90.281633321367252</c:v>
                </c:pt>
                <c:pt idx="13">
                  <c:v>-90.231750477231216</c:v>
                </c:pt>
                <c:pt idx="14">
                  <c:v>-89.947091641392547</c:v>
                </c:pt>
                <c:pt idx="15">
                  <c:v>-90.071002062749159</c:v>
                </c:pt>
                <c:pt idx="16">
                  <c:v>-90.068540166729875</c:v>
                </c:pt>
                <c:pt idx="17">
                  <c:v>-90.065374614921566</c:v>
                </c:pt>
              </c:numCache>
            </c:numRef>
          </c:yVal>
        </c:ser>
        <c:axId val="151550976"/>
        <c:axId val="164991744"/>
      </c:scatterChart>
      <c:valAx>
        <c:axId val="151550976"/>
        <c:scaling>
          <c:orientation val="minMax"/>
        </c:scaling>
        <c:axPos val="b"/>
        <c:numFmt formatCode="General" sourceLinked="1"/>
        <c:tickLblPos val="nextTo"/>
        <c:crossAx val="164991744"/>
        <c:crosses val="autoZero"/>
        <c:crossBetween val="midCat"/>
      </c:valAx>
      <c:valAx>
        <c:axId val="164991744"/>
        <c:scaling>
          <c:orientation val="minMax"/>
        </c:scaling>
        <c:axPos val="l"/>
        <c:majorGridlines/>
        <c:numFmt formatCode="General" sourceLinked="1"/>
        <c:tickLblPos val="nextTo"/>
        <c:crossAx val="151550976"/>
        <c:crosses val="autoZero"/>
        <c:crossBetween val="midCat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>
        <c:manualLayout>
          <c:layoutTarget val="inner"/>
          <c:xMode val="edge"/>
          <c:yMode val="edge"/>
          <c:x val="5.2139261674467856E-2"/>
          <c:y val="3.5081742233201242E-2"/>
          <c:w val="0.84347509923052622"/>
          <c:h val="0.95162300790832566"/>
        </c:manualLayout>
      </c:layout>
      <c:scatterChart>
        <c:scatterStyle val="lineMarker"/>
        <c:ser>
          <c:idx val="0"/>
          <c:order val="0"/>
          <c:spPr>
            <a:ln w="28575">
              <a:solidFill>
                <a:schemeClr val="accent1"/>
              </a:solidFill>
            </a:ln>
          </c:spPr>
          <c:errBars>
            <c:errDir val="y"/>
            <c:errBarType val="both"/>
            <c:errValType val="cust"/>
            <c:plus>
              <c:numRef>
                <c:f>Work!$AJ$2:$AJ$12</c:f>
                <c:numCache>
                  <c:formatCode>General</c:formatCode>
                  <c:ptCount val="11"/>
                  <c:pt idx="0">
                    <c:v>1.4456435153099884E-2</c:v>
                  </c:pt>
                  <c:pt idx="1">
                    <c:v>1.1388468808015018E-2</c:v>
                  </c:pt>
                  <c:pt idx="2">
                    <c:v>2.0718127186059771E-2</c:v>
                  </c:pt>
                  <c:pt idx="3">
                    <c:v>1.5079846145657022E-2</c:v>
                  </c:pt>
                  <c:pt idx="4">
                    <c:v>2.2961464029268411E-2</c:v>
                  </c:pt>
                  <c:pt idx="5">
                    <c:v>2.1176193991113857E-2</c:v>
                  </c:pt>
                  <c:pt idx="6">
                    <c:v>1.6386749055373368E-2</c:v>
                  </c:pt>
                  <c:pt idx="7">
                    <c:v>1.858315141701266E-2</c:v>
                  </c:pt>
                  <c:pt idx="8">
                    <c:v>1.2112999958292492E-2</c:v>
                  </c:pt>
                  <c:pt idx="9">
                    <c:v>1.6390248303887037E-2</c:v>
                  </c:pt>
                  <c:pt idx="10">
                    <c:v>1.9224604106885354E-2</c:v>
                  </c:pt>
                </c:numCache>
              </c:numRef>
            </c:plus>
            <c:minus>
              <c:numRef>
                <c:f>Work!$AJ$2:$AJ$12</c:f>
                <c:numCache>
                  <c:formatCode>General</c:formatCode>
                  <c:ptCount val="11"/>
                  <c:pt idx="0">
                    <c:v>1.4456435153099884E-2</c:v>
                  </c:pt>
                  <c:pt idx="1">
                    <c:v>1.1388468808015018E-2</c:v>
                  </c:pt>
                  <c:pt idx="2">
                    <c:v>2.0718127186059771E-2</c:v>
                  </c:pt>
                  <c:pt idx="3">
                    <c:v>1.5079846145657022E-2</c:v>
                  </c:pt>
                  <c:pt idx="4">
                    <c:v>2.2961464029268411E-2</c:v>
                  </c:pt>
                  <c:pt idx="5">
                    <c:v>2.1176193991113857E-2</c:v>
                  </c:pt>
                  <c:pt idx="6">
                    <c:v>1.6386749055373368E-2</c:v>
                  </c:pt>
                  <c:pt idx="7">
                    <c:v>1.858315141701266E-2</c:v>
                  </c:pt>
                  <c:pt idx="8">
                    <c:v>1.2112999958292492E-2</c:v>
                  </c:pt>
                  <c:pt idx="9">
                    <c:v>1.6390248303887037E-2</c:v>
                  </c:pt>
                  <c:pt idx="10">
                    <c:v>1.9224604106885354E-2</c:v>
                  </c:pt>
                </c:numCache>
              </c:numRef>
            </c:minus>
          </c:errBars>
          <c:xVal>
            <c:numRef>
              <c:f>Work!$AH$2:$AH$12</c:f>
              <c:numCache>
                <c:formatCode>General</c:formatCode>
                <c:ptCount val="1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</c:numCache>
            </c:numRef>
          </c:xVal>
          <c:yVal>
            <c:numRef>
              <c:f>Work!$AI$2:$AI$12</c:f>
              <c:numCache>
                <c:formatCode>General</c:formatCode>
                <c:ptCount val="11"/>
                <c:pt idx="0">
                  <c:v>-90.256823947068071</c:v>
                </c:pt>
                <c:pt idx="1">
                  <c:v>-90.290757566449543</c:v>
                </c:pt>
                <c:pt idx="2">
                  <c:v>-90.057406176639859</c:v>
                </c:pt>
                <c:pt idx="3">
                  <c:v>-90.10514934953234</c:v>
                </c:pt>
                <c:pt idx="4">
                  <c:v>-90.067411127128878</c:v>
                </c:pt>
                <c:pt idx="5">
                  <c:v>-90.04619926510459</c:v>
                </c:pt>
                <c:pt idx="6">
                  <c:v>-90.106334329566025</c:v>
                </c:pt>
                <c:pt idx="7">
                  <c:v>-90.163187081587409</c:v>
                </c:pt>
                <c:pt idx="8">
                  <c:v>-90.32369192563867</c:v>
                </c:pt>
                <c:pt idx="9">
                  <c:v>-90.263779391031719</c:v>
                </c:pt>
                <c:pt idx="10">
                  <c:v>-90.2395219679658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plus>
              <c:numRef>
                <c:f>Work!$AJ$13:$AJ$23</c:f>
                <c:numCache>
                  <c:formatCode>General</c:formatCode>
                  <c:ptCount val="11"/>
                  <c:pt idx="0">
                    <c:v>1.558738032166236E-2</c:v>
                  </c:pt>
                  <c:pt idx="1">
                    <c:v>1.5833974078087076E-2</c:v>
                  </c:pt>
                  <c:pt idx="2">
                    <c:v>2.3224595369651581E-2</c:v>
                  </c:pt>
                  <c:pt idx="3">
                    <c:v>3.3393412636243743E-2</c:v>
                  </c:pt>
                  <c:pt idx="4">
                    <c:v>4.9938493031020055E-2</c:v>
                  </c:pt>
                  <c:pt idx="5">
                    <c:v>3.5278389995811711E-2</c:v>
                  </c:pt>
                  <c:pt idx="6">
                    <c:v>1.7092003134122836E-2</c:v>
                  </c:pt>
                  <c:pt idx="7">
                    <c:v>1.6988567937720963E-2</c:v>
                  </c:pt>
                  <c:pt idx="8">
                    <c:v>1.1423546195280269E-2</c:v>
                  </c:pt>
                  <c:pt idx="9">
                    <c:v>1.1213296923675375E-2</c:v>
                  </c:pt>
                  <c:pt idx="10">
                    <c:v>1.6702027215545437E-2</c:v>
                  </c:pt>
                </c:numCache>
              </c:numRef>
            </c:plus>
            <c:minus>
              <c:numRef>
                <c:f>Work!$AJ$13:$AJ$23</c:f>
                <c:numCache>
                  <c:formatCode>General</c:formatCode>
                  <c:ptCount val="11"/>
                  <c:pt idx="0">
                    <c:v>1.558738032166236E-2</c:v>
                  </c:pt>
                  <c:pt idx="1">
                    <c:v>1.5833974078087076E-2</c:v>
                  </c:pt>
                  <c:pt idx="2">
                    <c:v>2.3224595369651581E-2</c:v>
                  </c:pt>
                  <c:pt idx="3">
                    <c:v>3.3393412636243743E-2</c:v>
                  </c:pt>
                  <c:pt idx="4">
                    <c:v>4.9938493031020055E-2</c:v>
                  </c:pt>
                  <c:pt idx="5">
                    <c:v>3.5278389995811711E-2</c:v>
                  </c:pt>
                  <c:pt idx="6">
                    <c:v>1.7092003134122836E-2</c:v>
                  </c:pt>
                  <c:pt idx="7">
                    <c:v>1.6988567937720963E-2</c:v>
                  </c:pt>
                  <c:pt idx="8">
                    <c:v>1.1423546195280269E-2</c:v>
                  </c:pt>
                  <c:pt idx="9">
                    <c:v>1.1213296923675375E-2</c:v>
                  </c:pt>
                  <c:pt idx="10">
                    <c:v>1.6702027215545437E-2</c:v>
                  </c:pt>
                </c:numCache>
              </c:numRef>
            </c:minus>
          </c:errBars>
          <c:xVal>
            <c:numRef>
              <c:f>Work!$AH$13:$AH$23</c:f>
              <c:numCache>
                <c:formatCode>General</c:formatCode>
                <c:ptCount val="1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</c:numCache>
            </c:numRef>
          </c:xVal>
          <c:yVal>
            <c:numRef>
              <c:f>Work!$AI$13:$AI$23</c:f>
              <c:numCache>
                <c:formatCode>General</c:formatCode>
                <c:ptCount val="11"/>
                <c:pt idx="0">
                  <c:v>-90.27442625113882</c:v>
                </c:pt>
                <c:pt idx="1">
                  <c:v>-90.281633321367252</c:v>
                </c:pt>
                <c:pt idx="2">
                  <c:v>-90.231750477231216</c:v>
                </c:pt>
                <c:pt idx="3">
                  <c:v>-89.947091641392547</c:v>
                </c:pt>
                <c:pt idx="4">
                  <c:v>-90.071002062749159</c:v>
                </c:pt>
                <c:pt idx="5">
                  <c:v>-90.068540166729875</c:v>
                </c:pt>
                <c:pt idx="6">
                  <c:v>-90.065374614921566</c:v>
                </c:pt>
                <c:pt idx="7">
                  <c:v>-90.23897005944589</c:v>
                </c:pt>
                <c:pt idx="8">
                  <c:v>-90.261717136880904</c:v>
                </c:pt>
                <c:pt idx="9">
                  <c:v>-90.241658602244058</c:v>
                </c:pt>
                <c:pt idx="10">
                  <c:v>-90.21027386827744</c:v>
                </c:pt>
              </c:numCache>
            </c:numRef>
          </c:yVal>
        </c:ser>
        <c:ser>
          <c:idx val="2"/>
          <c:order val="2"/>
          <c:xVal>
            <c:numRef>
              <c:f>Work!$AH$24:$AH$26</c:f>
              <c:numCache>
                <c:formatCode>General</c:formatCode>
                <c:ptCount val="3"/>
                <c:pt idx="0">
                  <c:v>3</c:v>
                </c:pt>
                <c:pt idx="1">
                  <c:v>4</c:v>
                </c:pt>
                <c:pt idx="2">
                  <c:v>8</c:v>
                </c:pt>
              </c:numCache>
            </c:numRef>
          </c:xVal>
          <c:yVal>
            <c:numRef>
              <c:f>Work!$AI$24:$AI$26</c:f>
              <c:numCache>
                <c:formatCode>General</c:formatCode>
                <c:ptCount val="3"/>
                <c:pt idx="0">
                  <c:v>-90.006808784630749</c:v>
                </c:pt>
                <c:pt idx="1">
                  <c:v>-90.016655967876616</c:v>
                </c:pt>
                <c:pt idx="2">
                  <c:v>-90.236755013514468</c:v>
                </c:pt>
              </c:numCache>
            </c:numRef>
          </c:yVal>
        </c:ser>
        <c:ser>
          <c:idx val="3"/>
          <c:order val="3"/>
          <c:spPr>
            <a:ln>
              <a:solidFill>
                <a:schemeClr val="accent6">
                  <a:lumMod val="50000"/>
                </a:schemeClr>
              </a:solidFill>
            </a:ln>
          </c:spPr>
          <c:marker>
            <c:symbol val="circle"/>
            <c:size val="7"/>
            <c:spPr>
              <a:solidFill>
                <a:schemeClr val="accent6">
                  <a:lumMod val="50000"/>
                </a:schemeClr>
              </a:solidFill>
              <a:ln>
                <a:solidFill>
                  <a:schemeClr val="accent6">
                    <a:lumMod val="50000"/>
                  </a:schemeClr>
                </a:solidFill>
              </a:ln>
            </c:spPr>
          </c:marker>
          <c:xVal>
            <c:numRef>
              <c:f>Work!$AH$27:$AH$29</c:f>
              <c:numCache>
                <c:formatCode>General</c:formatCode>
                <c:ptCount val="3"/>
                <c:pt idx="0">
                  <c:v>4</c:v>
                </c:pt>
                <c:pt idx="1">
                  <c:v>4</c:v>
                </c:pt>
                <c:pt idx="2">
                  <c:v>4</c:v>
                </c:pt>
              </c:numCache>
            </c:numRef>
          </c:xVal>
          <c:yVal>
            <c:numRef>
              <c:f>Work!$AI$27:$AI$29</c:f>
              <c:numCache>
                <c:formatCode>General</c:formatCode>
                <c:ptCount val="3"/>
                <c:pt idx="0">
                  <c:v>-90.015944528039441</c:v>
                </c:pt>
                <c:pt idx="1">
                  <c:v>-90.057551323470747</c:v>
                </c:pt>
                <c:pt idx="2">
                  <c:v>-90.063945586319605</c:v>
                </c:pt>
              </c:numCache>
            </c:numRef>
          </c:yVal>
        </c:ser>
        <c:axId val="165026048"/>
        <c:axId val="165040512"/>
      </c:scatterChart>
      <c:valAx>
        <c:axId val="165026048"/>
        <c:scaling>
          <c:orientation val="minMax"/>
        </c:scaling>
        <c:axPos val="b"/>
        <c:majorGridlines/>
        <c:numFmt formatCode="General" sourceLinked="1"/>
        <c:tickLblPos val="nextTo"/>
        <c:crossAx val="165040512"/>
        <c:crosses val="autoZero"/>
        <c:crossBetween val="midCat"/>
        <c:majorUnit val="1"/>
      </c:valAx>
      <c:valAx>
        <c:axId val="165040512"/>
        <c:scaling>
          <c:orientation val="minMax"/>
        </c:scaling>
        <c:axPos val="l"/>
        <c:majorGridlines/>
        <c:numFmt formatCode="General" sourceLinked="1"/>
        <c:tickLblPos val="nextTo"/>
        <c:crossAx val="16502604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>
        <c:manualLayout>
          <c:layoutTarget val="inner"/>
          <c:xMode val="edge"/>
          <c:yMode val="edge"/>
          <c:x val="5.2139261674467856E-2"/>
          <c:y val="3.5081742233201242E-2"/>
          <c:w val="0.84347509923052644"/>
          <c:h val="0.95162300790832588"/>
        </c:manualLayout>
      </c:layout>
      <c:scatterChart>
        <c:scatterStyle val="lineMarker"/>
        <c:ser>
          <c:idx val="0"/>
          <c:order val="0"/>
          <c:spPr>
            <a:ln w="28575">
              <a:solidFill>
                <a:schemeClr val="accent1"/>
              </a:solidFill>
            </a:ln>
          </c:spPr>
          <c:errBars>
            <c:errDir val="y"/>
            <c:errBarType val="both"/>
            <c:errValType val="cust"/>
            <c:plus>
              <c:numRef>
                <c:f>Work!$AL$2:$AL$12</c:f>
                <c:numCache>
                  <c:formatCode>General</c:formatCode>
                  <c:ptCount val="11"/>
                  <c:pt idx="0">
                    <c:v>3.7932474982816419E-2</c:v>
                  </c:pt>
                  <c:pt idx="1">
                    <c:v>2.8724953408873218E-2</c:v>
                  </c:pt>
                  <c:pt idx="2">
                    <c:v>6.7202629085084217E-2</c:v>
                  </c:pt>
                  <c:pt idx="3">
                    <c:v>5.1560654978630376E-2</c:v>
                  </c:pt>
                  <c:pt idx="4">
                    <c:v>7.4707063441202287E-2</c:v>
                  </c:pt>
                  <c:pt idx="5">
                    <c:v>7.4993278468201169E-2</c:v>
                  </c:pt>
                  <c:pt idx="6">
                    <c:v>5.8544233763580172E-2</c:v>
                  </c:pt>
                  <c:pt idx="7">
                    <c:v>5.6668799900456111E-2</c:v>
                  </c:pt>
                  <c:pt idx="8">
                    <c:v>3.1664149410313674E-2</c:v>
                  </c:pt>
                  <c:pt idx="9">
                    <c:v>4.3413417584732009E-2</c:v>
                  </c:pt>
                  <c:pt idx="10">
                    <c:v>5.3493864000702808E-2</c:v>
                  </c:pt>
                </c:numCache>
              </c:numRef>
            </c:plus>
            <c:minus>
              <c:numRef>
                <c:f>Work!$AL$2:$AL$12</c:f>
                <c:numCache>
                  <c:formatCode>General</c:formatCode>
                  <c:ptCount val="11"/>
                  <c:pt idx="0">
                    <c:v>3.7932474982816419E-2</c:v>
                  </c:pt>
                  <c:pt idx="1">
                    <c:v>2.8724953408873218E-2</c:v>
                  </c:pt>
                  <c:pt idx="2">
                    <c:v>6.7202629085084217E-2</c:v>
                  </c:pt>
                  <c:pt idx="3">
                    <c:v>5.1560654978630376E-2</c:v>
                  </c:pt>
                  <c:pt idx="4">
                    <c:v>7.4707063441202287E-2</c:v>
                  </c:pt>
                  <c:pt idx="5">
                    <c:v>7.4993278468201169E-2</c:v>
                  </c:pt>
                  <c:pt idx="6">
                    <c:v>5.8544233763580172E-2</c:v>
                  </c:pt>
                  <c:pt idx="7">
                    <c:v>5.6668799900456111E-2</c:v>
                  </c:pt>
                  <c:pt idx="8">
                    <c:v>3.1664149410313674E-2</c:v>
                  </c:pt>
                  <c:pt idx="9">
                    <c:v>4.3413417584732009E-2</c:v>
                  </c:pt>
                  <c:pt idx="10">
                    <c:v>5.3493864000702808E-2</c:v>
                  </c:pt>
                </c:numCache>
              </c:numRef>
            </c:minus>
          </c:errBars>
          <c:xVal>
            <c:numRef>
              <c:f>Work!$AH$2:$AH$12</c:f>
              <c:numCache>
                <c:formatCode>General</c:formatCode>
                <c:ptCount val="1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</c:numCache>
            </c:numRef>
          </c:xVal>
          <c:yVal>
            <c:numRef>
              <c:f>Work!$AK$2:$AK$12</c:f>
              <c:numCache>
                <c:formatCode>General</c:formatCode>
                <c:ptCount val="11"/>
                <c:pt idx="0">
                  <c:v>0.73420865619797515</c:v>
                </c:pt>
                <c:pt idx="1">
                  <c:v>0.68000021251085141</c:v>
                </c:pt>
                <c:pt idx="2">
                  <c:v>1.0180815134481733</c:v>
                </c:pt>
                <c:pt idx="3">
                  <c:v>1.0547654316786437</c:v>
                </c:pt>
                <c:pt idx="4">
                  <c:v>1.0000545283539994</c:v>
                </c:pt>
                <c:pt idx="5">
                  <c:v>1.0846516454134634</c:v>
                </c:pt>
                <c:pt idx="6">
                  <c:v>1.0936371301776069</c:v>
                </c:pt>
                <c:pt idx="7">
                  <c:v>0.95190856699873494</c:v>
                </c:pt>
                <c:pt idx="8">
                  <c:v>0.76223199404227793</c:v>
                </c:pt>
                <c:pt idx="9">
                  <c:v>0.74781175731496363</c:v>
                </c:pt>
                <c:pt idx="10">
                  <c:v>0.83588067690429868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plus>
              <c:numRef>
                <c:f>Work!$AJ$13:$AJ$19</c:f>
                <c:numCache>
                  <c:formatCode>General</c:formatCode>
                  <c:ptCount val="7"/>
                  <c:pt idx="0">
                    <c:v>1.558738032166236E-2</c:v>
                  </c:pt>
                  <c:pt idx="1">
                    <c:v>1.5833974078087076E-2</c:v>
                  </c:pt>
                  <c:pt idx="2">
                    <c:v>2.3224595369651581E-2</c:v>
                  </c:pt>
                  <c:pt idx="3">
                    <c:v>3.3393412636243743E-2</c:v>
                  </c:pt>
                  <c:pt idx="4">
                    <c:v>4.9938493031020055E-2</c:v>
                  </c:pt>
                  <c:pt idx="5">
                    <c:v>3.5278389995811711E-2</c:v>
                  </c:pt>
                  <c:pt idx="6">
                    <c:v>1.7092003134122836E-2</c:v>
                  </c:pt>
                </c:numCache>
              </c:numRef>
            </c:plus>
            <c:minus>
              <c:numRef>
                <c:f>Work!$AJ$13:$AJ$19</c:f>
                <c:numCache>
                  <c:formatCode>General</c:formatCode>
                  <c:ptCount val="7"/>
                  <c:pt idx="0">
                    <c:v>1.558738032166236E-2</c:v>
                  </c:pt>
                  <c:pt idx="1">
                    <c:v>1.5833974078087076E-2</c:v>
                  </c:pt>
                  <c:pt idx="2">
                    <c:v>2.3224595369651581E-2</c:v>
                  </c:pt>
                  <c:pt idx="3">
                    <c:v>3.3393412636243743E-2</c:v>
                  </c:pt>
                  <c:pt idx="4">
                    <c:v>4.9938493031020055E-2</c:v>
                  </c:pt>
                  <c:pt idx="5">
                    <c:v>3.5278389995811711E-2</c:v>
                  </c:pt>
                  <c:pt idx="6">
                    <c:v>1.7092003134122836E-2</c:v>
                  </c:pt>
                </c:numCache>
              </c:numRef>
            </c:minus>
          </c:errBars>
          <c:xVal>
            <c:numRef>
              <c:f>Work!$AH$13:$AH$22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Work!$AK$13:$AK$22</c:f>
              <c:numCache>
                <c:formatCode>General</c:formatCode>
                <c:ptCount val="10"/>
                <c:pt idx="0">
                  <c:v>0.70473308840622284</c:v>
                </c:pt>
                <c:pt idx="1">
                  <c:v>0.70404508587849601</c:v>
                </c:pt>
                <c:pt idx="2">
                  <c:v>0.85988168145437138</c:v>
                </c:pt>
                <c:pt idx="3">
                  <c:v>1.3645930695478683</c:v>
                </c:pt>
                <c:pt idx="4">
                  <c:v>1.3793349548332126</c:v>
                </c:pt>
                <c:pt idx="5">
                  <c:v>1.5884056785973588</c:v>
                </c:pt>
                <c:pt idx="6">
                  <c:v>1.0337332024568178</c:v>
                </c:pt>
                <c:pt idx="7">
                  <c:v>0.8076276643466459</c:v>
                </c:pt>
                <c:pt idx="8">
                  <c:v>0.70327585042101193</c:v>
                </c:pt>
                <c:pt idx="9">
                  <c:v>0.72848940074322621</c:v>
                </c:pt>
              </c:numCache>
            </c:numRef>
          </c:yVal>
        </c:ser>
        <c:axId val="165057664"/>
        <c:axId val="165059200"/>
      </c:scatterChart>
      <c:valAx>
        <c:axId val="165057664"/>
        <c:scaling>
          <c:orientation val="minMax"/>
        </c:scaling>
        <c:axPos val="b"/>
        <c:majorGridlines/>
        <c:numFmt formatCode="General" sourceLinked="1"/>
        <c:tickLblPos val="nextTo"/>
        <c:crossAx val="165059200"/>
        <c:crosses val="autoZero"/>
        <c:crossBetween val="midCat"/>
        <c:majorUnit val="1"/>
      </c:valAx>
      <c:valAx>
        <c:axId val="165059200"/>
        <c:scaling>
          <c:orientation val="minMax"/>
        </c:scaling>
        <c:axPos val="l"/>
        <c:majorGridlines/>
        <c:numFmt formatCode="General" sourceLinked="1"/>
        <c:tickLblPos val="nextTo"/>
        <c:crossAx val="16505766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'980002'!$B$169:$B$200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'980002'!$E$169:$E$200</c:f>
              <c:numCache>
                <c:formatCode>General</c:formatCode>
                <c:ptCount val="32"/>
                <c:pt idx="0">
                  <c:v>97</c:v>
                </c:pt>
                <c:pt idx="1">
                  <c:v>106</c:v>
                </c:pt>
                <c:pt idx="2">
                  <c:v>116</c:v>
                </c:pt>
                <c:pt idx="3">
                  <c:v>107</c:v>
                </c:pt>
                <c:pt idx="4">
                  <c:v>125</c:v>
                </c:pt>
                <c:pt idx="5">
                  <c:v>123</c:v>
                </c:pt>
                <c:pt idx="6">
                  <c:v>133</c:v>
                </c:pt>
                <c:pt idx="7">
                  <c:v>137</c:v>
                </c:pt>
                <c:pt idx="8">
                  <c:v>128</c:v>
                </c:pt>
                <c:pt idx="9">
                  <c:v>159</c:v>
                </c:pt>
                <c:pt idx="10">
                  <c:v>172</c:v>
                </c:pt>
                <c:pt idx="11">
                  <c:v>185</c:v>
                </c:pt>
                <c:pt idx="12">
                  <c:v>202</c:v>
                </c:pt>
                <c:pt idx="13">
                  <c:v>280</c:v>
                </c:pt>
                <c:pt idx="14">
                  <c:v>270</c:v>
                </c:pt>
                <c:pt idx="15">
                  <c:v>285</c:v>
                </c:pt>
                <c:pt idx="16">
                  <c:v>305</c:v>
                </c:pt>
                <c:pt idx="17">
                  <c:v>310</c:v>
                </c:pt>
                <c:pt idx="18">
                  <c:v>282</c:v>
                </c:pt>
                <c:pt idx="19">
                  <c:v>242</c:v>
                </c:pt>
                <c:pt idx="20">
                  <c:v>245</c:v>
                </c:pt>
                <c:pt idx="21">
                  <c:v>208</c:v>
                </c:pt>
                <c:pt idx="22">
                  <c:v>192</c:v>
                </c:pt>
                <c:pt idx="23">
                  <c:v>164</c:v>
                </c:pt>
                <c:pt idx="24">
                  <c:v>148</c:v>
                </c:pt>
                <c:pt idx="25">
                  <c:v>147</c:v>
                </c:pt>
                <c:pt idx="26">
                  <c:v>128</c:v>
                </c:pt>
                <c:pt idx="27">
                  <c:v>124</c:v>
                </c:pt>
                <c:pt idx="28">
                  <c:v>114</c:v>
                </c:pt>
                <c:pt idx="29">
                  <c:v>124</c:v>
                </c:pt>
                <c:pt idx="30">
                  <c:v>106</c:v>
                </c:pt>
                <c:pt idx="31">
                  <c:v>124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'980002'!$B$169:$B$200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'980002'!$F$169:$F$200</c:f>
              <c:numCache>
                <c:formatCode>0</c:formatCode>
                <c:ptCount val="32"/>
                <c:pt idx="4">
                  <c:v>122.04777368357458</c:v>
                </c:pt>
                <c:pt idx="5">
                  <c:v>123.50359335732746</c:v>
                </c:pt>
                <c:pt idx="6">
                  <c:v>126.37570928436291</c:v>
                </c:pt>
                <c:pt idx="7">
                  <c:v>131.58941661335936</c:v>
                </c:pt>
                <c:pt idx="8">
                  <c:v>140.18381997804235</c:v>
                </c:pt>
                <c:pt idx="9">
                  <c:v>153.12482947896081</c:v>
                </c:pt>
                <c:pt idx="10">
                  <c:v>170.2944093534264</c:v>
                </c:pt>
                <c:pt idx="11">
                  <c:v>193.18369367898273</c:v>
                </c:pt>
                <c:pt idx="12">
                  <c:v>219.62083483980834</c:v>
                </c:pt>
                <c:pt idx="13">
                  <c:v>245.79498571227904</c:v>
                </c:pt>
                <c:pt idx="14">
                  <c:v>271.36739228143409</c:v>
                </c:pt>
                <c:pt idx="15">
                  <c:v>290.71305438329881</c:v>
                </c:pt>
                <c:pt idx="16">
                  <c:v>300.09298388339755</c:v>
                </c:pt>
                <c:pt idx="17">
                  <c:v>297.77825899935453</c:v>
                </c:pt>
                <c:pt idx="18">
                  <c:v>285.74502536619445</c:v>
                </c:pt>
                <c:pt idx="19">
                  <c:v>264.65432823408219</c:v>
                </c:pt>
                <c:pt idx="20">
                  <c:v>238.0272969474556</c:v>
                </c:pt>
                <c:pt idx="21">
                  <c:v>210.45563077798207</c:v>
                </c:pt>
                <c:pt idx="22">
                  <c:v>184.022737574003</c:v>
                </c:pt>
                <c:pt idx="23">
                  <c:v>162.7997063507627</c:v>
                </c:pt>
                <c:pt idx="24">
                  <c:v>147.91279538280187</c:v>
                </c:pt>
                <c:pt idx="25">
                  <c:v>137.46640865690662</c:v>
                </c:pt>
                <c:pt idx="26">
                  <c:v>129.99887531028091</c:v>
                </c:pt>
                <c:pt idx="27">
                  <c:v>125.34522198926089</c:v>
                </c:pt>
                <c:pt idx="28">
                  <c:v>123.06970406467687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65538048"/>
        <c:axId val="165621760"/>
      </c:scatterChart>
      <c:valAx>
        <c:axId val="165538048"/>
        <c:scaling>
          <c:orientation val="minMax"/>
        </c:scaling>
        <c:axPos val="b"/>
        <c:numFmt formatCode="General" sourceLinked="1"/>
        <c:tickLblPos val="nextTo"/>
        <c:crossAx val="165621760"/>
        <c:crosses val="autoZero"/>
        <c:crossBetween val="midCat"/>
      </c:valAx>
      <c:valAx>
        <c:axId val="165621760"/>
        <c:scaling>
          <c:orientation val="minMax"/>
        </c:scaling>
        <c:axPos val="l"/>
        <c:majorGridlines/>
        <c:numFmt formatCode="General" sourceLinked="1"/>
        <c:tickLblPos val="nextTo"/>
        <c:crossAx val="1655380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'980002'!$B$219:$B$250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'980002'!$E$219:$E$250</c:f>
              <c:numCache>
                <c:formatCode>General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'980002'!$B$219:$B$250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'980002'!$F$219:$F$250</c:f>
              <c:numCache>
                <c:formatCode>General</c:formatCode>
                <c:ptCount val="32"/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65655680"/>
        <c:axId val="165657216"/>
      </c:scatterChart>
      <c:valAx>
        <c:axId val="165655680"/>
        <c:scaling>
          <c:orientation val="minMax"/>
        </c:scaling>
        <c:axPos val="b"/>
        <c:numFmt formatCode="General" sourceLinked="1"/>
        <c:tickLblPos val="nextTo"/>
        <c:crossAx val="165657216"/>
        <c:crosses val="autoZero"/>
        <c:crossBetween val="midCat"/>
      </c:valAx>
      <c:valAx>
        <c:axId val="165657216"/>
        <c:scaling>
          <c:orientation val="minMax"/>
        </c:scaling>
        <c:axPos val="l"/>
        <c:majorGridlines/>
        <c:numFmt formatCode="General" sourceLinked="1"/>
        <c:tickLblPos val="nextTo"/>
        <c:crossAx val="1656556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'980002'!$B$269:$B$300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'980002'!$E$269:$E$300</c:f>
              <c:numCache>
                <c:formatCode>General</c:formatCode>
                <c:ptCount val="32"/>
                <c:pt idx="0">
                  <c:v>146</c:v>
                </c:pt>
                <c:pt idx="1">
                  <c:v>148</c:v>
                </c:pt>
                <c:pt idx="2">
                  <c:v>186</c:v>
                </c:pt>
                <c:pt idx="3">
                  <c:v>186</c:v>
                </c:pt>
                <c:pt idx="4">
                  <c:v>162</c:v>
                </c:pt>
                <c:pt idx="5">
                  <c:v>148</c:v>
                </c:pt>
                <c:pt idx="6">
                  <c:v>172</c:v>
                </c:pt>
                <c:pt idx="7">
                  <c:v>157</c:v>
                </c:pt>
                <c:pt idx="8">
                  <c:v>185</c:v>
                </c:pt>
                <c:pt idx="9">
                  <c:v>193</c:v>
                </c:pt>
                <c:pt idx="10">
                  <c:v>188</c:v>
                </c:pt>
                <c:pt idx="11">
                  <c:v>220</c:v>
                </c:pt>
                <c:pt idx="12">
                  <c:v>238</c:v>
                </c:pt>
                <c:pt idx="13">
                  <c:v>256</c:v>
                </c:pt>
                <c:pt idx="14">
                  <c:v>307</c:v>
                </c:pt>
                <c:pt idx="15">
                  <c:v>301</c:v>
                </c:pt>
                <c:pt idx="16">
                  <c:v>326</c:v>
                </c:pt>
                <c:pt idx="17">
                  <c:v>310</c:v>
                </c:pt>
                <c:pt idx="18">
                  <c:v>312</c:v>
                </c:pt>
                <c:pt idx="19">
                  <c:v>289</c:v>
                </c:pt>
                <c:pt idx="20">
                  <c:v>273</c:v>
                </c:pt>
                <c:pt idx="21">
                  <c:v>262</c:v>
                </c:pt>
                <c:pt idx="22">
                  <c:v>200</c:v>
                </c:pt>
                <c:pt idx="23">
                  <c:v>197</c:v>
                </c:pt>
                <c:pt idx="24">
                  <c:v>196</c:v>
                </c:pt>
                <c:pt idx="25">
                  <c:v>204</c:v>
                </c:pt>
                <c:pt idx="26">
                  <c:v>195</c:v>
                </c:pt>
                <c:pt idx="27">
                  <c:v>185</c:v>
                </c:pt>
                <c:pt idx="28">
                  <c:v>185</c:v>
                </c:pt>
                <c:pt idx="29">
                  <c:v>184</c:v>
                </c:pt>
                <c:pt idx="30">
                  <c:v>164</c:v>
                </c:pt>
                <c:pt idx="31">
                  <c:v>205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'980002'!$B$269:$B$300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'980002'!$F$269:$F$300</c:f>
              <c:numCache>
                <c:formatCode>0</c:formatCode>
                <c:ptCount val="32"/>
                <c:pt idx="4">
                  <c:v>169.42898409301631</c:v>
                </c:pt>
                <c:pt idx="5">
                  <c:v>170.06845178758778</c:v>
                </c:pt>
                <c:pt idx="6">
                  <c:v>171.46838037990537</c:v>
                </c:pt>
                <c:pt idx="7">
                  <c:v>174.28154738783556</c:v>
                </c:pt>
                <c:pt idx="8">
                  <c:v>179.3859832739561</c:v>
                </c:pt>
                <c:pt idx="9">
                  <c:v>187.78800847373131</c:v>
                </c:pt>
                <c:pt idx="10">
                  <c:v>199.87436457561643</c:v>
                </c:pt>
                <c:pt idx="11">
                  <c:v>217.26208133923154</c:v>
                </c:pt>
                <c:pt idx="12">
                  <c:v>238.87326085568949</c:v>
                </c:pt>
                <c:pt idx="13">
                  <c:v>261.8111513314463</c:v>
                </c:pt>
                <c:pt idx="14">
                  <c:v>285.93610692461215</c:v>
                </c:pt>
                <c:pt idx="15">
                  <c:v>306.04784066935679</c:v>
                </c:pt>
                <c:pt idx="16">
                  <c:v>318.06308034393732</c:v>
                </c:pt>
                <c:pt idx="17">
                  <c:v>319.50494508155066</c:v>
                </c:pt>
                <c:pt idx="18">
                  <c:v>311.29306596090009</c:v>
                </c:pt>
                <c:pt idx="19">
                  <c:v>294.1389625827743</c:v>
                </c:pt>
                <c:pt idx="20">
                  <c:v>271.09766172977567</c:v>
                </c:pt>
                <c:pt idx="21">
                  <c:v>246.61211079206672</c:v>
                </c:pt>
                <c:pt idx="22">
                  <c:v>222.96975019710121</c:v>
                </c:pt>
                <c:pt idx="23">
                  <c:v>204.10497407278532</c:v>
                </c:pt>
                <c:pt idx="24">
                  <c:v>191.08401723032148</c:v>
                </c:pt>
                <c:pt idx="25">
                  <c:v>182.15957666452516</c:v>
                </c:pt>
                <c:pt idx="26">
                  <c:v>175.98027466534373</c:v>
                </c:pt>
                <c:pt idx="27">
                  <c:v>172.28891356932672</c:v>
                </c:pt>
                <c:pt idx="28">
                  <c:v>170.57073818273716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67845888"/>
        <c:axId val="167847424"/>
      </c:scatterChart>
      <c:valAx>
        <c:axId val="167845888"/>
        <c:scaling>
          <c:orientation val="minMax"/>
        </c:scaling>
        <c:axPos val="b"/>
        <c:numFmt formatCode="General" sourceLinked="1"/>
        <c:tickLblPos val="nextTo"/>
        <c:crossAx val="167847424"/>
        <c:crosses val="autoZero"/>
        <c:crossBetween val="midCat"/>
      </c:valAx>
      <c:valAx>
        <c:axId val="167847424"/>
        <c:scaling>
          <c:orientation val="minMax"/>
        </c:scaling>
        <c:axPos val="l"/>
        <c:majorGridlines/>
        <c:numFmt formatCode="General" sourceLinked="1"/>
        <c:tickLblPos val="nextTo"/>
        <c:crossAx val="1678458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'980002'!$B$319:$B$350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'980002'!$E$319:$E$350</c:f>
              <c:numCache>
                <c:formatCode>General</c:formatCode>
                <c:ptCount val="32"/>
                <c:pt idx="0">
                  <c:v>127</c:v>
                </c:pt>
                <c:pt idx="1">
                  <c:v>128</c:v>
                </c:pt>
                <c:pt idx="2">
                  <c:v>142</c:v>
                </c:pt>
                <c:pt idx="3">
                  <c:v>183</c:v>
                </c:pt>
                <c:pt idx="4">
                  <c:v>161</c:v>
                </c:pt>
                <c:pt idx="5">
                  <c:v>177</c:v>
                </c:pt>
                <c:pt idx="6">
                  <c:v>161</c:v>
                </c:pt>
                <c:pt idx="7">
                  <c:v>157</c:v>
                </c:pt>
                <c:pt idx="8">
                  <c:v>181</c:v>
                </c:pt>
                <c:pt idx="9">
                  <c:v>231</c:v>
                </c:pt>
                <c:pt idx="10">
                  <c:v>225</c:v>
                </c:pt>
                <c:pt idx="11">
                  <c:v>223</c:v>
                </c:pt>
                <c:pt idx="12">
                  <c:v>262</c:v>
                </c:pt>
                <c:pt idx="13">
                  <c:v>298</c:v>
                </c:pt>
                <c:pt idx="14">
                  <c:v>342</c:v>
                </c:pt>
                <c:pt idx="15">
                  <c:v>363</c:v>
                </c:pt>
                <c:pt idx="16">
                  <c:v>346</c:v>
                </c:pt>
                <c:pt idx="17">
                  <c:v>420</c:v>
                </c:pt>
                <c:pt idx="18">
                  <c:v>380</c:v>
                </c:pt>
                <c:pt idx="19">
                  <c:v>340</c:v>
                </c:pt>
                <c:pt idx="20">
                  <c:v>316</c:v>
                </c:pt>
                <c:pt idx="21">
                  <c:v>259</c:v>
                </c:pt>
                <c:pt idx="22">
                  <c:v>260</c:v>
                </c:pt>
                <c:pt idx="23">
                  <c:v>244</c:v>
                </c:pt>
                <c:pt idx="24">
                  <c:v>227</c:v>
                </c:pt>
                <c:pt idx="25">
                  <c:v>203</c:v>
                </c:pt>
                <c:pt idx="26">
                  <c:v>189</c:v>
                </c:pt>
                <c:pt idx="27">
                  <c:v>170</c:v>
                </c:pt>
                <c:pt idx="28">
                  <c:v>187</c:v>
                </c:pt>
                <c:pt idx="29">
                  <c:v>183</c:v>
                </c:pt>
                <c:pt idx="30">
                  <c:v>182</c:v>
                </c:pt>
                <c:pt idx="31">
                  <c:v>139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'980002'!$B$319:$B$350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'980002'!$F$319:$F$350</c:f>
              <c:numCache>
                <c:formatCode>0</c:formatCode>
                <c:ptCount val="32"/>
                <c:pt idx="4">
                  <c:v>167.97373442362698</c:v>
                </c:pt>
                <c:pt idx="5">
                  <c:v>169.43524934902842</c:v>
                </c:pt>
                <c:pt idx="6">
                  <c:v>172.30766044425718</c:v>
                </c:pt>
                <c:pt idx="7">
                  <c:v>177.52326990908551</c:v>
                </c:pt>
                <c:pt idx="8">
                  <c:v>186.163052930053</c:v>
                </c:pt>
                <c:pt idx="9">
                  <c:v>199.30194418154181</c:v>
                </c:pt>
                <c:pt idx="10">
                  <c:v>216.99807654294639</c:v>
                </c:pt>
                <c:pt idx="11">
                  <c:v>241.10186725065492</c:v>
                </c:pt>
                <c:pt idx="12">
                  <c:v>269.79215762607049</c:v>
                </c:pt>
                <c:pt idx="13">
                  <c:v>299.36989807082091</c:v>
                </c:pt>
                <c:pt idx="14">
                  <c:v>330.04541305836642</c:v>
                </c:pt>
                <c:pt idx="15">
                  <c:v>355.8289072929976</c:v>
                </c:pt>
                <c:pt idx="16">
                  <c:v>372.2105859079864</c:v>
                </c:pt>
                <c:pt idx="17">
                  <c:v>376.29770794017264</c:v>
                </c:pt>
                <c:pt idx="18">
                  <c:v>368.66373876323945</c:v>
                </c:pt>
                <c:pt idx="19">
                  <c:v>349.82363604277708</c:v>
                </c:pt>
                <c:pt idx="20">
                  <c:v>322.50965977419099</c:v>
                </c:pt>
                <c:pt idx="21">
                  <c:v>291.5210252466253</c:v>
                </c:pt>
                <c:pt idx="22">
                  <c:v>259.44653355918501</c:v>
                </c:pt>
                <c:pt idx="23">
                  <c:v>231.79112124555678</c:v>
                </c:pt>
                <c:pt idx="24">
                  <c:v>211.06496215491691</c:v>
                </c:pt>
                <c:pt idx="25">
                  <c:v>195.57490857372531</c:v>
                </c:pt>
                <c:pt idx="26">
                  <c:v>183.74799836027677</c:v>
                </c:pt>
                <c:pt idx="27">
                  <c:v>175.82439801553872</c:v>
                </c:pt>
                <c:pt idx="28">
                  <c:v>171.65603874373508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67926400"/>
        <c:axId val="167940480"/>
      </c:scatterChart>
      <c:valAx>
        <c:axId val="167926400"/>
        <c:scaling>
          <c:orientation val="minMax"/>
        </c:scaling>
        <c:axPos val="b"/>
        <c:numFmt formatCode="General" sourceLinked="1"/>
        <c:tickLblPos val="nextTo"/>
        <c:crossAx val="167940480"/>
        <c:crosses val="autoZero"/>
        <c:crossBetween val="midCat"/>
      </c:valAx>
      <c:valAx>
        <c:axId val="167940480"/>
        <c:scaling>
          <c:orientation val="minMax"/>
        </c:scaling>
        <c:axPos val="l"/>
        <c:majorGridlines/>
        <c:numFmt formatCode="General" sourceLinked="1"/>
        <c:tickLblPos val="nextTo"/>
        <c:crossAx val="1679264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'980002'!$B$369:$B$400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'980002'!$E$369:$E$400</c:f>
              <c:numCache>
                <c:formatCode>General</c:formatCode>
                <c:ptCount val="32"/>
                <c:pt idx="0">
                  <c:v>86</c:v>
                </c:pt>
                <c:pt idx="1">
                  <c:v>111</c:v>
                </c:pt>
                <c:pt idx="2">
                  <c:v>118</c:v>
                </c:pt>
                <c:pt idx="3">
                  <c:v>104</c:v>
                </c:pt>
                <c:pt idx="4">
                  <c:v>109</c:v>
                </c:pt>
                <c:pt idx="5">
                  <c:v>123</c:v>
                </c:pt>
                <c:pt idx="6">
                  <c:v>125</c:v>
                </c:pt>
                <c:pt idx="7">
                  <c:v>116</c:v>
                </c:pt>
                <c:pt idx="8">
                  <c:v>161</c:v>
                </c:pt>
                <c:pt idx="9">
                  <c:v>152</c:v>
                </c:pt>
                <c:pt idx="10">
                  <c:v>185</c:v>
                </c:pt>
                <c:pt idx="11">
                  <c:v>178</c:v>
                </c:pt>
                <c:pt idx="12">
                  <c:v>221</c:v>
                </c:pt>
                <c:pt idx="13">
                  <c:v>230</c:v>
                </c:pt>
                <c:pt idx="14">
                  <c:v>278</c:v>
                </c:pt>
                <c:pt idx="15">
                  <c:v>287</c:v>
                </c:pt>
                <c:pt idx="16">
                  <c:v>296</c:v>
                </c:pt>
                <c:pt idx="17">
                  <c:v>291</c:v>
                </c:pt>
                <c:pt idx="18">
                  <c:v>308</c:v>
                </c:pt>
                <c:pt idx="19">
                  <c:v>249</c:v>
                </c:pt>
                <c:pt idx="20">
                  <c:v>234</c:v>
                </c:pt>
                <c:pt idx="21">
                  <c:v>212</c:v>
                </c:pt>
                <c:pt idx="22">
                  <c:v>181</c:v>
                </c:pt>
                <c:pt idx="23">
                  <c:v>154</c:v>
                </c:pt>
                <c:pt idx="24">
                  <c:v>160</c:v>
                </c:pt>
                <c:pt idx="25">
                  <c:v>125</c:v>
                </c:pt>
                <c:pt idx="26">
                  <c:v>137</c:v>
                </c:pt>
                <c:pt idx="27">
                  <c:v>122</c:v>
                </c:pt>
                <c:pt idx="28">
                  <c:v>116</c:v>
                </c:pt>
                <c:pt idx="29">
                  <c:v>115</c:v>
                </c:pt>
                <c:pt idx="30">
                  <c:v>118</c:v>
                </c:pt>
                <c:pt idx="31">
                  <c:v>113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'980002'!$B$369:$B$400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'980002'!$F$369:$F$400</c:f>
              <c:numCache>
                <c:formatCode>0</c:formatCode>
                <c:ptCount val="32"/>
                <c:pt idx="4">
                  <c:v>117.18945171828749</c:v>
                </c:pt>
                <c:pt idx="5">
                  <c:v>119.06134190953954</c:v>
                </c:pt>
                <c:pt idx="6">
                  <c:v>122.57578045196864</c:v>
                </c:pt>
                <c:pt idx="7">
                  <c:v>128.6615567368915</c:v>
                </c:pt>
                <c:pt idx="8">
                  <c:v>138.27042972628027</c:v>
                </c:pt>
                <c:pt idx="9">
                  <c:v>152.19511220562413</c:v>
                </c:pt>
                <c:pt idx="10">
                  <c:v>170.07147557351541</c:v>
                </c:pt>
                <c:pt idx="11">
                  <c:v>193.22824950668277</c:v>
                </c:pt>
                <c:pt idx="12">
                  <c:v>219.31866998227872</c:v>
                </c:pt>
                <c:pt idx="13">
                  <c:v>244.63894328035306</c:v>
                </c:pt>
                <c:pt idx="14">
                  <c:v>268.98163491402534</c:v>
                </c:pt>
                <c:pt idx="15">
                  <c:v>287.15451622457465</c:v>
                </c:pt>
                <c:pt idx="16">
                  <c:v>295.84494152789114</c:v>
                </c:pt>
                <c:pt idx="17">
                  <c:v>293.56364562741692</c:v>
                </c:pt>
                <c:pt idx="18">
                  <c:v>282.16758919723338</c:v>
                </c:pt>
                <c:pt idx="19">
                  <c:v>262.14240944437614</c:v>
                </c:pt>
                <c:pt idx="20">
                  <c:v>236.61669222451604</c:v>
                </c:pt>
                <c:pt idx="21">
                  <c:v>209.78904827982035</c:v>
                </c:pt>
                <c:pt idx="22">
                  <c:v>183.5471708011369</c:v>
                </c:pt>
                <c:pt idx="23">
                  <c:v>161.9403723567271</c:v>
                </c:pt>
                <c:pt idx="24">
                  <c:v>146.34663579027389</c:v>
                </c:pt>
                <c:pt idx="25">
                  <c:v>135.05890155666805</c:v>
                </c:pt>
                <c:pt idx="26">
                  <c:v>126.69428393688874</c:v>
                </c:pt>
                <c:pt idx="27">
                  <c:v>121.25251672678918</c:v>
                </c:pt>
                <c:pt idx="28">
                  <c:v>118.46488391748976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68003072"/>
        <c:axId val="168004608"/>
      </c:scatterChart>
      <c:valAx>
        <c:axId val="168003072"/>
        <c:scaling>
          <c:orientation val="minMax"/>
        </c:scaling>
        <c:axPos val="b"/>
        <c:numFmt formatCode="General" sourceLinked="1"/>
        <c:tickLblPos val="nextTo"/>
        <c:crossAx val="168004608"/>
        <c:crosses val="autoZero"/>
        <c:crossBetween val="midCat"/>
      </c:valAx>
      <c:valAx>
        <c:axId val="168004608"/>
        <c:scaling>
          <c:orientation val="minMax"/>
        </c:scaling>
        <c:axPos val="l"/>
        <c:majorGridlines/>
        <c:numFmt formatCode="General" sourceLinked="1"/>
        <c:tickLblPos val="nextTo"/>
        <c:crossAx val="1680030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'980002'!$B$419:$B$450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'980002'!$E$419:$E$450</c:f>
              <c:numCache>
                <c:formatCode>General</c:formatCode>
                <c:ptCount val="32"/>
                <c:pt idx="0">
                  <c:v>90</c:v>
                </c:pt>
                <c:pt idx="1">
                  <c:v>106</c:v>
                </c:pt>
                <c:pt idx="2">
                  <c:v>100</c:v>
                </c:pt>
                <c:pt idx="3">
                  <c:v>93</c:v>
                </c:pt>
                <c:pt idx="4">
                  <c:v>108</c:v>
                </c:pt>
                <c:pt idx="5">
                  <c:v>100</c:v>
                </c:pt>
                <c:pt idx="6">
                  <c:v>125</c:v>
                </c:pt>
                <c:pt idx="7">
                  <c:v>142</c:v>
                </c:pt>
                <c:pt idx="8">
                  <c:v>138</c:v>
                </c:pt>
                <c:pt idx="9">
                  <c:v>152</c:v>
                </c:pt>
                <c:pt idx="10">
                  <c:v>180</c:v>
                </c:pt>
                <c:pt idx="11">
                  <c:v>213</c:v>
                </c:pt>
                <c:pt idx="12">
                  <c:v>233</c:v>
                </c:pt>
                <c:pt idx="13">
                  <c:v>285</c:v>
                </c:pt>
                <c:pt idx="14">
                  <c:v>302</c:v>
                </c:pt>
                <c:pt idx="15">
                  <c:v>347</c:v>
                </c:pt>
                <c:pt idx="16">
                  <c:v>353</c:v>
                </c:pt>
                <c:pt idx="17">
                  <c:v>297</c:v>
                </c:pt>
                <c:pt idx="18">
                  <c:v>315</c:v>
                </c:pt>
                <c:pt idx="19">
                  <c:v>251</c:v>
                </c:pt>
                <c:pt idx="20">
                  <c:v>235</c:v>
                </c:pt>
                <c:pt idx="21">
                  <c:v>186</c:v>
                </c:pt>
                <c:pt idx="22">
                  <c:v>169</c:v>
                </c:pt>
                <c:pt idx="23">
                  <c:v>150</c:v>
                </c:pt>
                <c:pt idx="24">
                  <c:v>158</c:v>
                </c:pt>
                <c:pt idx="25">
                  <c:v>155</c:v>
                </c:pt>
                <c:pt idx="26">
                  <c:v>151</c:v>
                </c:pt>
                <c:pt idx="27">
                  <c:v>121</c:v>
                </c:pt>
                <c:pt idx="28">
                  <c:v>134</c:v>
                </c:pt>
                <c:pt idx="29">
                  <c:v>125</c:v>
                </c:pt>
                <c:pt idx="30">
                  <c:v>110</c:v>
                </c:pt>
                <c:pt idx="31">
                  <c:v>127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'980002'!$B$419:$B$450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'980002'!$F$419:$F$450</c:f>
              <c:numCache>
                <c:formatCode>0</c:formatCode>
                <c:ptCount val="32"/>
                <c:pt idx="4">
                  <c:v>124.09764736411816</c:v>
                </c:pt>
                <c:pt idx="5">
                  <c:v>125.25957201040065</c:v>
                </c:pt>
                <c:pt idx="6">
                  <c:v>127.83468119754126</c:v>
                </c:pt>
                <c:pt idx="7">
                  <c:v>133.03046382755375</c:v>
                </c:pt>
                <c:pt idx="8">
                  <c:v>142.40738914983694</c:v>
                </c:pt>
                <c:pt idx="9">
                  <c:v>157.60293733821015</c:v>
                </c:pt>
                <c:pt idx="10">
                  <c:v>178.89871879990886</c:v>
                </c:pt>
                <c:pt idx="11">
                  <c:v>208.35900541656804</c:v>
                </c:pt>
                <c:pt idx="12">
                  <c:v>242.96385801737543</c:v>
                </c:pt>
                <c:pt idx="13">
                  <c:v>276.93328871497772</c:v>
                </c:pt>
                <c:pt idx="14">
                  <c:v>308.62208201757073</c:v>
                </c:pt>
                <c:pt idx="15">
                  <c:v>329.57426267658457</c:v>
                </c:pt>
                <c:pt idx="16">
                  <c:v>334.73781516471263</c:v>
                </c:pt>
                <c:pt idx="17">
                  <c:v>323.0607114089662</c:v>
                </c:pt>
                <c:pt idx="18">
                  <c:v>299.74993837547731</c:v>
                </c:pt>
                <c:pt idx="19">
                  <c:v>266.60575769269667</c:v>
                </c:pt>
                <c:pt idx="20">
                  <c:v>230.30907913425298</c:v>
                </c:pt>
                <c:pt idx="21">
                  <c:v>197.24568478998444</c:v>
                </c:pt>
                <c:pt idx="22">
                  <c:v>169.47026899393637</c:v>
                </c:pt>
                <c:pt idx="23">
                  <c:v>150.11779948672645</c:v>
                </c:pt>
                <c:pt idx="24">
                  <c:v>138.3825651327397</c:v>
                </c:pt>
                <c:pt idx="25">
                  <c:v>131.28659969302066</c:v>
                </c:pt>
                <c:pt idx="26">
                  <c:v>126.98168170046547</c:v>
                </c:pt>
                <c:pt idx="27">
                  <c:v>124.76056059125148</c:v>
                </c:pt>
                <c:pt idx="28">
                  <c:v>123.87044968490449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68124800"/>
        <c:axId val="168126336"/>
      </c:scatterChart>
      <c:valAx>
        <c:axId val="168124800"/>
        <c:scaling>
          <c:orientation val="minMax"/>
        </c:scaling>
        <c:axPos val="b"/>
        <c:numFmt formatCode="General" sourceLinked="1"/>
        <c:tickLblPos val="nextTo"/>
        <c:crossAx val="168126336"/>
        <c:crosses val="autoZero"/>
        <c:crossBetween val="midCat"/>
      </c:valAx>
      <c:valAx>
        <c:axId val="168126336"/>
        <c:scaling>
          <c:orientation val="minMax"/>
        </c:scaling>
        <c:axPos val="l"/>
        <c:majorGridlines/>
        <c:numFmt formatCode="General" sourceLinked="1"/>
        <c:tickLblPos val="nextTo"/>
        <c:crossAx val="1681248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29" Type="http://schemas.openxmlformats.org/officeDocument/2006/relationships/chart" Target="../charts/chart29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6.xml"/><Relationship Id="rId2" Type="http://schemas.openxmlformats.org/officeDocument/2006/relationships/chart" Target="../charts/chart35.xml"/><Relationship Id="rId1" Type="http://schemas.openxmlformats.org/officeDocument/2006/relationships/chart" Target="../charts/chart3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19</xdr:row>
      <xdr:rowOff>0</xdr:rowOff>
    </xdr:from>
    <xdr:to>
      <xdr:col>12</xdr:col>
      <xdr:colOff>190500</xdr:colOff>
      <xdr:row>36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69</xdr:row>
      <xdr:rowOff>0</xdr:rowOff>
    </xdr:from>
    <xdr:to>
      <xdr:col>12</xdr:col>
      <xdr:colOff>190500</xdr:colOff>
      <xdr:row>86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119</xdr:row>
      <xdr:rowOff>0</xdr:rowOff>
    </xdr:from>
    <xdr:to>
      <xdr:col>12</xdr:col>
      <xdr:colOff>190500</xdr:colOff>
      <xdr:row>136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169</xdr:row>
      <xdr:rowOff>0</xdr:rowOff>
    </xdr:from>
    <xdr:to>
      <xdr:col>12</xdr:col>
      <xdr:colOff>190500</xdr:colOff>
      <xdr:row>186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0</xdr:colOff>
      <xdr:row>219</xdr:row>
      <xdr:rowOff>0</xdr:rowOff>
    </xdr:from>
    <xdr:to>
      <xdr:col>12</xdr:col>
      <xdr:colOff>190500</xdr:colOff>
      <xdr:row>236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269</xdr:row>
      <xdr:rowOff>0</xdr:rowOff>
    </xdr:from>
    <xdr:to>
      <xdr:col>12</xdr:col>
      <xdr:colOff>190500</xdr:colOff>
      <xdr:row>286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0</xdr:colOff>
      <xdr:row>319</xdr:row>
      <xdr:rowOff>0</xdr:rowOff>
    </xdr:from>
    <xdr:to>
      <xdr:col>12</xdr:col>
      <xdr:colOff>190500</xdr:colOff>
      <xdr:row>336</xdr:row>
      <xdr:rowOff>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0</xdr:colOff>
      <xdr:row>369</xdr:row>
      <xdr:rowOff>0</xdr:rowOff>
    </xdr:from>
    <xdr:to>
      <xdr:col>12</xdr:col>
      <xdr:colOff>190500</xdr:colOff>
      <xdr:row>386</xdr:row>
      <xdr:rowOff>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0</xdr:colOff>
      <xdr:row>419</xdr:row>
      <xdr:rowOff>0</xdr:rowOff>
    </xdr:from>
    <xdr:to>
      <xdr:col>12</xdr:col>
      <xdr:colOff>190500</xdr:colOff>
      <xdr:row>436</xdr:row>
      <xdr:rowOff>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469</xdr:row>
      <xdr:rowOff>0</xdr:rowOff>
    </xdr:from>
    <xdr:to>
      <xdr:col>12</xdr:col>
      <xdr:colOff>190500</xdr:colOff>
      <xdr:row>486</xdr:row>
      <xdr:rowOff>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0</xdr:colOff>
      <xdr:row>519</xdr:row>
      <xdr:rowOff>0</xdr:rowOff>
    </xdr:from>
    <xdr:to>
      <xdr:col>12</xdr:col>
      <xdr:colOff>190500</xdr:colOff>
      <xdr:row>536</xdr:row>
      <xdr:rowOff>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0</xdr:colOff>
      <xdr:row>569</xdr:row>
      <xdr:rowOff>0</xdr:rowOff>
    </xdr:from>
    <xdr:to>
      <xdr:col>12</xdr:col>
      <xdr:colOff>190500</xdr:colOff>
      <xdr:row>586</xdr:row>
      <xdr:rowOff>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7</xdr:col>
      <xdr:colOff>0</xdr:colOff>
      <xdr:row>619</xdr:row>
      <xdr:rowOff>0</xdr:rowOff>
    </xdr:from>
    <xdr:to>
      <xdr:col>12</xdr:col>
      <xdr:colOff>190500</xdr:colOff>
      <xdr:row>636</xdr:row>
      <xdr:rowOff>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7</xdr:col>
      <xdr:colOff>0</xdr:colOff>
      <xdr:row>669</xdr:row>
      <xdr:rowOff>0</xdr:rowOff>
    </xdr:from>
    <xdr:to>
      <xdr:col>12</xdr:col>
      <xdr:colOff>190500</xdr:colOff>
      <xdr:row>686</xdr:row>
      <xdr:rowOff>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7</xdr:col>
      <xdr:colOff>0</xdr:colOff>
      <xdr:row>719</xdr:row>
      <xdr:rowOff>0</xdr:rowOff>
    </xdr:from>
    <xdr:to>
      <xdr:col>12</xdr:col>
      <xdr:colOff>190500</xdr:colOff>
      <xdr:row>736</xdr:row>
      <xdr:rowOff>0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7</xdr:col>
      <xdr:colOff>0</xdr:colOff>
      <xdr:row>769</xdr:row>
      <xdr:rowOff>0</xdr:rowOff>
    </xdr:from>
    <xdr:to>
      <xdr:col>12</xdr:col>
      <xdr:colOff>190500</xdr:colOff>
      <xdr:row>786</xdr:row>
      <xdr:rowOff>0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7</xdr:col>
      <xdr:colOff>0</xdr:colOff>
      <xdr:row>819</xdr:row>
      <xdr:rowOff>0</xdr:rowOff>
    </xdr:from>
    <xdr:to>
      <xdr:col>12</xdr:col>
      <xdr:colOff>190500</xdr:colOff>
      <xdr:row>836</xdr:row>
      <xdr:rowOff>0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7</xdr:col>
      <xdr:colOff>0</xdr:colOff>
      <xdr:row>869</xdr:row>
      <xdr:rowOff>0</xdr:rowOff>
    </xdr:from>
    <xdr:to>
      <xdr:col>12</xdr:col>
      <xdr:colOff>190500</xdr:colOff>
      <xdr:row>886</xdr:row>
      <xdr:rowOff>0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7</xdr:col>
      <xdr:colOff>0</xdr:colOff>
      <xdr:row>919</xdr:row>
      <xdr:rowOff>0</xdr:rowOff>
    </xdr:from>
    <xdr:to>
      <xdr:col>12</xdr:col>
      <xdr:colOff>190500</xdr:colOff>
      <xdr:row>936</xdr:row>
      <xdr:rowOff>0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7</xdr:col>
      <xdr:colOff>0</xdr:colOff>
      <xdr:row>969</xdr:row>
      <xdr:rowOff>0</xdr:rowOff>
    </xdr:from>
    <xdr:to>
      <xdr:col>12</xdr:col>
      <xdr:colOff>190500</xdr:colOff>
      <xdr:row>986</xdr:row>
      <xdr:rowOff>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7</xdr:col>
      <xdr:colOff>0</xdr:colOff>
      <xdr:row>1019</xdr:row>
      <xdr:rowOff>0</xdr:rowOff>
    </xdr:from>
    <xdr:to>
      <xdr:col>12</xdr:col>
      <xdr:colOff>190500</xdr:colOff>
      <xdr:row>1036</xdr:row>
      <xdr:rowOff>0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7</xdr:col>
      <xdr:colOff>0</xdr:colOff>
      <xdr:row>1069</xdr:row>
      <xdr:rowOff>0</xdr:rowOff>
    </xdr:from>
    <xdr:to>
      <xdr:col>12</xdr:col>
      <xdr:colOff>190500</xdr:colOff>
      <xdr:row>1086</xdr:row>
      <xdr:rowOff>0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7</xdr:col>
      <xdr:colOff>0</xdr:colOff>
      <xdr:row>1119</xdr:row>
      <xdr:rowOff>0</xdr:rowOff>
    </xdr:from>
    <xdr:to>
      <xdr:col>12</xdr:col>
      <xdr:colOff>190500</xdr:colOff>
      <xdr:row>1136</xdr:row>
      <xdr:rowOff>0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7</xdr:col>
      <xdr:colOff>0</xdr:colOff>
      <xdr:row>1169</xdr:row>
      <xdr:rowOff>0</xdr:rowOff>
    </xdr:from>
    <xdr:to>
      <xdr:col>12</xdr:col>
      <xdr:colOff>190500</xdr:colOff>
      <xdr:row>1186</xdr:row>
      <xdr:rowOff>0</xdr:rowOff>
    </xdr:to>
    <xdr:graphicFrame macro="">
      <xdr:nvGraphicFramePr>
        <xdr:cNvPr id="25" name="Chart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7</xdr:col>
      <xdr:colOff>0</xdr:colOff>
      <xdr:row>1219</xdr:row>
      <xdr:rowOff>0</xdr:rowOff>
    </xdr:from>
    <xdr:to>
      <xdr:col>12</xdr:col>
      <xdr:colOff>190500</xdr:colOff>
      <xdr:row>1236</xdr:row>
      <xdr:rowOff>0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7</xdr:col>
      <xdr:colOff>0</xdr:colOff>
      <xdr:row>1269</xdr:row>
      <xdr:rowOff>0</xdr:rowOff>
    </xdr:from>
    <xdr:to>
      <xdr:col>12</xdr:col>
      <xdr:colOff>190500</xdr:colOff>
      <xdr:row>1286</xdr:row>
      <xdr:rowOff>0</xdr:rowOff>
    </xdr:to>
    <xdr:graphicFrame macro="">
      <xdr:nvGraphicFramePr>
        <xdr:cNvPr id="27" name="Chart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7</xdr:col>
      <xdr:colOff>0</xdr:colOff>
      <xdr:row>1319</xdr:row>
      <xdr:rowOff>0</xdr:rowOff>
    </xdr:from>
    <xdr:to>
      <xdr:col>12</xdr:col>
      <xdr:colOff>190500</xdr:colOff>
      <xdr:row>1336</xdr:row>
      <xdr:rowOff>0</xdr:rowOff>
    </xdr:to>
    <xdr:graphicFrame macro="">
      <xdr:nvGraphicFramePr>
        <xdr:cNvPr id="28" name="Chart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7</xdr:col>
      <xdr:colOff>0</xdr:colOff>
      <xdr:row>1369</xdr:row>
      <xdr:rowOff>0</xdr:rowOff>
    </xdr:from>
    <xdr:to>
      <xdr:col>12</xdr:col>
      <xdr:colOff>190500</xdr:colOff>
      <xdr:row>1386</xdr:row>
      <xdr:rowOff>0</xdr:rowOff>
    </xdr:to>
    <xdr:graphicFrame macro="">
      <xdr:nvGraphicFramePr>
        <xdr:cNvPr id="29" name="Chart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7</xdr:col>
      <xdr:colOff>0</xdr:colOff>
      <xdr:row>1469</xdr:row>
      <xdr:rowOff>0</xdr:rowOff>
    </xdr:from>
    <xdr:to>
      <xdr:col>12</xdr:col>
      <xdr:colOff>190500</xdr:colOff>
      <xdr:row>1486</xdr:row>
      <xdr:rowOff>0</xdr:rowOff>
    </xdr:to>
    <xdr:graphicFrame macro="">
      <xdr:nvGraphicFramePr>
        <xdr:cNvPr id="30" name="Chart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7</xdr:col>
      <xdr:colOff>0</xdr:colOff>
      <xdr:row>1569</xdr:row>
      <xdr:rowOff>0</xdr:rowOff>
    </xdr:from>
    <xdr:to>
      <xdr:col>12</xdr:col>
      <xdr:colOff>190500</xdr:colOff>
      <xdr:row>1586</xdr:row>
      <xdr:rowOff>0</xdr:rowOff>
    </xdr:to>
    <xdr:graphicFrame macro="">
      <xdr:nvGraphicFramePr>
        <xdr:cNvPr id="31" name="Chart 3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7</xdr:col>
      <xdr:colOff>0</xdr:colOff>
      <xdr:row>1619</xdr:row>
      <xdr:rowOff>0</xdr:rowOff>
    </xdr:from>
    <xdr:to>
      <xdr:col>12</xdr:col>
      <xdr:colOff>190500</xdr:colOff>
      <xdr:row>1636</xdr:row>
      <xdr:rowOff>0</xdr:rowOff>
    </xdr:to>
    <xdr:graphicFrame macro="">
      <xdr:nvGraphicFramePr>
        <xdr:cNvPr id="32" name="Chart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7</xdr:col>
      <xdr:colOff>0</xdr:colOff>
      <xdr:row>1669</xdr:row>
      <xdr:rowOff>0</xdr:rowOff>
    </xdr:from>
    <xdr:to>
      <xdr:col>12</xdr:col>
      <xdr:colOff>190500</xdr:colOff>
      <xdr:row>1686</xdr:row>
      <xdr:rowOff>0</xdr:rowOff>
    </xdr:to>
    <xdr:graphicFrame macro="">
      <xdr:nvGraphicFramePr>
        <xdr:cNvPr id="33" name="Chart 3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7</xdr:col>
      <xdr:colOff>0</xdr:colOff>
      <xdr:row>1719</xdr:row>
      <xdr:rowOff>0</xdr:rowOff>
    </xdr:from>
    <xdr:to>
      <xdr:col>12</xdr:col>
      <xdr:colOff>190500</xdr:colOff>
      <xdr:row>1736</xdr:row>
      <xdr:rowOff>0</xdr:rowOff>
    </xdr:to>
    <xdr:graphicFrame macro="">
      <xdr:nvGraphicFramePr>
        <xdr:cNvPr id="34" name="Chart 3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169209</xdr:colOff>
      <xdr:row>32</xdr:row>
      <xdr:rowOff>23532</xdr:rowOff>
    </xdr:from>
    <xdr:to>
      <xdr:col>16</xdr:col>
      <xdr:colOff>40342</xdr:colOff>
      <xdr:row>50</xdr:row>
      <xdr:rowOff>172122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435346</xdr:colOff>
      <xdr:row>32</xdr:row>
      <xdr:rowOff>119342</xdr:rowOff>
    </xdr:from>
    <xdr:to>
      <xdr:col>33</xdr:col>
      <xdr:colOff>220753</xdr:colOff>
      <xdr:row>63</xdr:row>
      <xdr:rowOff>43142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34</xdr:col>
      <xdr:colOff>403412</xdr:colOff>
      <xdr:row>32</xdr:row>
      <xdr:rowOff>156882</xdr:rowOff>
    </xdr:from>
    <xdr:to>
      <xdr:col>49</xdr:col>
      <xdr:colOff>188820</xdr:colOff>
      <xdr:row>63</xdr:row>
      <xdr:rowOff>80682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493059</xdr:colOff>
      <xdr:row>44</xdr:row>
      <xdr:rowOff>107859</xdr:rowOff>
    </xdr:from>
    <xdr:to>
      <xdr:col>29</xdr:col>
      <xdr:colOff>100853</xdr:colOff>
      <xdr:row>54</xdr:row>
      <xdr:rowOff>78443</xdr:rowOff>
    </xdr:to>
    <xdr:sp macro="" textlink="">
      <xdr:nvSpPr>
        <xdr:cNvPr id="6" name="Freeform 5"/>
        <xdr:cNvSpPr/>
      </xdr:nvSpPr>
      <xdr:spPr>
        <a:xfrm>
          <a:off x="10856259" y="8489859"/>
          <a:ext cx="6922994" cy="1875584"/>
        </a:xfrm>
        <a:custGeom>
          <a:avLst/>
          <a:gdLst>
            <a:gd name="connsiteX0" fmla="*/ 6689912 w 6689912"/>
            <a:gd name="connsiteY0" fmla="*/ 1935122 h 2260093"/>
            <a:gd name="connsiteX1" fmla="*/ 4807323 w 6689912"/>
            <a:gd name="connsiteY1" fmla="*/ 1923916 h 2260093"/>
            <a:gd name="connsiteX2" fmla="*/ 4751294 w 6689912"/>
            <a:gd name="connsiteY2" fmla="*/ 1912710 h 2260093"/>
            <a:gd name="connsiteX3" fmla="*/ 4650441 w 6689912"/>
            <a:gd name="connsiteY3" fmla="*/ 1901504 h 2260093"/>
            <a:gd name="connsiteX4" fmla="*/ 4560794 w 6689912"/>
            <a:gd name="connsiteY4" fmla="*/ 1890299 h 2260093"/>
            <a:gd name="connsiteX5" fmla="*/ 4157382 w 6689912"/>
            <a:gd name="connsiteY5" fmla="*/ 1867887 h 2260093"/>
            <a:gd name="connsiteX6" fmla="*/ 4123765 w 6689912"/>
            <a:gd name="connsiteY6" fmla="*/ 1744622 h 2260093"/>
            <a:gd name="connsiteX7" fmla="*/ 4101353 w 6689912"/>
            <a:gd name="connsiteY7" fmla="*/ 1027446 h 2260093"/>
            <a:gd name="connsiteX8" fmla="*/ 4090147 w 6689912"/>
            <a:gd name="connsiteY8" fmla="*/ 848152 h 2260093"/>
            <a:gd name="connsiteX9" fmla="*/ 4078941 w 6689912"/>
            <a:gd name="connsiteY9" fmla="*/ 164593 h 2260093"/>
            <a:gd name="connsiteX10" fmla="*/ 1591235 w 6689912"/>
            <a:gd name="connsiteY10" fmla="*/ 164593 h 2260093"/>
            <a:gd name="connsiteX11" fmla="*/ 1568823 w 6689912"/>
            <a:gd name="connsiteY11" fmla="*/ 276652 h 2260093"/>
            <a:gd name="connsiteX12" fmla="*/ 1557618 w 6689912"/>
            <a:gd name="connsiteY12" fmla="*/ 2260093 h 2260093"/>
            <a:gd name="connsiteX13" fmla="*/ 1378323 w 6689912"/>
            <a:gd name="connsiteY13" fmla="*/ 2248887 h 2260093"/>
            <a:gd name="connsiteX14" fmla="*/ 1299882 w 6689912"/>
            <a:gd name="connsiteY14" fmla="*/ 2226475 h 2260093"/>
            <a:gd name="connsiteX15" fmla="*/ 1232647 w 6689912"/>
            <a:gd name="connsiteY15" fmla="*/ 2215269 h 2260093"/>
            <a:gd name="connsiteX16" fmla="*/ 0 w 6689912"/>
            <a:gd name="connsiteY16" fmla="*/ 2215269 h 2260093"/>
            <a:gd name="connsiteX0" fmla="*/ 6689912 w 6689912"/>
            <a:gd name="connsiteY0" fmla="*/ 1935122 h 2254845"/>
            <a:gd name="connsiteX1" fmla="*/ 4807323 w 6689912"/>
            <a:gd name="connsiteY1" fmla="*/ 1923916 h 2254845"/>
            <a:gd name="connsiteX2" fmla="*/ 4751294 w 6689912"/>
            <a:gd name="connsiteY2" fmla="*/ 1912710 h 2254845"/>
            <a:gd name="connsiteX3" fmla="*/ 4650441 w 6689912"/>
            <a:gd name="connsiteY3" fmla="*/ 1901504 h 2254845"/>
            <a:gd name="connsiteX4" fmla="*/ 4560794 w 6689912"/>
            <a:gd name="connsiteY4" fmla="*/ 1890299 h 2254845"/>
            <a:gd name="connsiteX5" fmla="*/ 4157382 w 6689912"/>
            <a:gd name="connsiteY5" fmla="*/ 1867887 h 2254845"/>
            <a:gd name="connsiteX6" fmla="*/ 4123765 w 6689912"/>
            <a:gd name="connsiteY6" fmla="*/ 1744622 h 2254845"/>
            <a:gd name="connsiteX7" fmla="*/ 4101353 w 6689912"/>
            <a:gd name="connsiteY7" fmla="*/ 1027446 h 2254845"/>
            <a:gd name="connsiteX8" fmla="*/ 4090147 w 6689912"/>
            <a:gd name="connsiteY8" fmla="*/ 848152 h 2254845"/>
            <a:gd name="connsiteX9" fmla="*/ 4078941 w 6689912"/>
            <a:gd name="connsiteY9" fmla="*/ 164593 h 2254845"/>
            <a:gd name="connsiteX10" fmla="*/ 1591235 w 6689912"/>
            <a:gd name="connsiteY10" fmla="*/ 164593 h 2254845"/>
            <a:gd name="connsiteX11" fmla="*/ 1568823 w 6689912"/>
            <a:gd name="connsiteY11" fmla="*/ 276652 h 2254845"/>
            <a:gd name="connsiteX12" fmla="*/ 1568823 w 6689912"/>
            <a:gd name="connsiteY12" fmla="*/ 2024769 h 2254845"/>
            <a:gd name="connsiteX13" fmla="*/ 1378323 w 6689912"/>
            <a:gd name="connsiteY13" fmla="*/ 2248887 h 2254845"/>
            <a:gd name="connsiteX14" fmla="*/ 1299882 w 6689912"/>
            <a:gd name="connsiteY14" fmla="*/ 2226475 h 2254845"/>
            <a:gd name="connsiteX15" fmla="*/ 1232647 w 6689912"/>
            <a:gd name="connsiteY15" fmla="*/ 2215269 h 2254845"/>
            <a:gd name="connsiteX16" fmla="*/ 0 w 6689912"/>
            <a:gd name="connsiteY16" fmla="*/ 2215269 h 2254845"/>
            <a:gd name="connsiteX0" fmla="*/ 6689912 w 6689912"/>
            <a:gd name="connsiteY0" fmla="*/ 1935122 h 2254845"/>
            <a:gd name="connsiteX1" fmla="*/ 4807323 w 6689912"/>
            <a:gd name="connsiteY1" fmla="*/ 1923916 h 2254845"/>
            <a:gd name="connsiteX2" fmla="*/ 4751294 w 6689912"/>
            <a:gd name="connsiteY2" fmla="*/ 1912710 h 2254845"/>
            <a:gd name="connsiteX3" fmla="*/ 4650441 w 6689912"/>
            <a:gd name="connsiteY3" fmla="*/ 1901504 h 2254845"/>
            <a:gd name="connsiteX4" fmla="*/ 4560794 w 6689912"/>
            <a:gd name="connsiteY4" fmla="*/ 1890299 h 2254845"/>
            <a:gd name="connsiteX5" fmla="*/ 4157382 w 6689912"/>
            <a:gd name="connsiteY5" fmla="*/ 1867887 h 2254845"/>
            <a:gd name="connsiteX6" fmla="*/ 4123765 w 6689912"/>
            <a:gd name="connsiteY6" fmla="*/ 1744622 h 2254845"/>
            <a:gd name="connsiteX7" fmla="*/ 4101353 w 6689912"/>
            <a:gd name="connsiteY7" fmla="*/ 1027446 h 2254845"/>
            <a:gd name="connsiteX8" fmla="*/ 4090147 w 6689912"/>
            <a:gd name="connsiteY8" fmla="*/ 848152 h 2254845"/>
            <a:gd name="connsiteX9" fmla="*/ 4078941 w 6689912"/>
            <a:gd name="connsiteY9" fmla="*/ 164593 h 2254845"/>
            <a:gd name="connsiteX10" fmla="*/ 1591235 w 6689912"/>
            <a:gd name="connsiteY10" fmla="*/ 164593 h 2254845"/>
            <a:gd name="connsiteX11" fmla="*/ 1568823 w 6689912"/>
            <a:gd name="connsiteY11" fmla="*/ 276652 h 2254845"/>
            <a:gd name="connsiteX12" fmla="*/ 1568823 w 6689912"/>
            <a:gd name="connsiteY12" fmla="*/ 2024769 h 2254845"/>
            <a:gd name="connsiteX13" fmla="*/ 1378323 w 6689912"/>
            <a:gd name="connsiteY13" fmla="*/ 2248887 h 2254845"/>
            <a:gd name="connsiteX14" fmla="*/ 1255058 w 6689912"/>
            <a:gd name="connsiteY14" fmla="*/ 1834269 h 2254845"/>
            <a:gd name="connsiteX15" fmla="*/ 1232647 w 6689912"/>
            <a:gd name="connsiteY15" fmla="*/ 2215269 h 2254845"/>
            <a:gd name="connsiteX16" fmla="*/ 0 w 6689912"/>
            <a:gd name="connsiteY16" fmla="*/ 2215269 h 2254845"/>
            <a:gd name="connsiteX0" fmla="*/ 6689912 w 6689912"/>
            <a:gd name="connsiteY0" fmla="*/ 1935122 h 2215465"/>
            <a:gd name="connsiteX1" fmla="*/ 4807323 w 6689912"/>
            <a:gd name="connsiteY1" fmla="*/ 1923916 h 2215465"/>
            <a:gd name="connsiteX2" fmla="*/ 4751294 w 6689912"/>
            <a:gd name="connsiteY2" fmla="*/ 1912710 h 2215465"/>
            <a:gd name="connsiteX3" fmla="*/ 4650441 w 6689912"/>
            <a:gd name="connsiteY3" fmla="*/ 1901504 h 2215465"/>
            <a:gd name="connsiteX4" fmla="*/ 4560794 w 6689912"/>
            <a:gd name="connsiteY4" fmla="*/ 1890299 h 2215465"/>
            <a:gd name="connsiteX5" fmla="*/ 4157382 w 6689912"/>
            <a:gd name="connsiteY5" fmla="*/ 1867887 h 2215465"/>
            <a:gd name="connsiteX6" fmla="*/ 4123765 w 6689912"/>
            <a:gd name="connsiteY6" fmla="*/ 1744622 h 2215465"/>
            <a:gd name="connsiteX7" fmla="*/ 4101353 w 6689912"/>
            <a:gd name="connsiteY7" fmla="*/ 1027446 h 2215465"/>
            <a:gd name="connsiteX8" fmla="*/ 4090147 w 6689912"/>
            <a:gd name="connsiteY8" fmla="*/ 848152 h 2215465"/>
            <a:gd name="connsiteX9" fmla="*/ 4078941 w 6689912"/>
            <a:gd name="connsiteY9" fmla="*/ 164593 h 2215465"/>
            <a:gd name="connsiteX10" fmla="*/ 1591235 w 6689912"/>
            <a:gd name="connsiteY10" fmla="*/ 164593 h 2215465"/>
            <a:gd name="connsiteX11" fmla="*/ 1568823 w 6689912"/>
            <a:gd name="connsiteY11" fmla="*/ 276652 h 2215465"/>
            <a:gd name="connsiteX12" fmla="*/ 1568823 w 6689912"/>
            <a:gd name="connsiteY12" fmla="*/ 2024769 h 2215465"/>
            <a:gd name="connsiteX13" fmla="*/ 1378323 w 6689912"/>
            <a:gd name="connsiteY13" fmla="*/ 1991152 h 2215465"/>
            <a:gd name="connsiteX14" fmla="*/ 1255058 w 6689912"/>
            <a:gd name="connsiteY14" fmla="*/ 1834269 h 2215465"/>
            <a:gd name="connsiteX15" fmla="*/ 1232647 w 6689912"/>
            <a:gd name="connsiteY15" fmla="*/ 2215269 h 2215465"/>
            <a:gd name="connsiteX16" fmla="*/ 0 w 6689912"/>
            <a:gd name="connsiteY16" fmla="*/ 2215269 h 2215465"/>
            <a:gd name="connsiteX0" fmla="*/ 6689912 w 6689912"/>
            <a:gd name="connsiteY0" fmla="*/ 1935122 h 2215269"/>
            <a:gd name="connsiteX1" fmla="*/ 4807323 w 6689912"/>
            <a:gd name="connsiteY1" fmla="*/ 1923916 h 2215269"/>
            <a:gd name="connsiteX2" fmla="*/ 4751294 w 6689912"/>
            <a:gd name="connsiteY2" fmla="*/ 1912710 h 2215269"/>
            <a:gd name="connsiteX3" fmla="*/ 4650441 w 6689912"/>
            <a:gd name="connsiteY3" fmla="*/ 1901504 h 2215269"/>
            <a:gd name="connsiteX4" fmla="*/ 4560794 w 6689912"/>
            <a:gd name="connsiteY4" fmla="*/ 1890299 h 2215269"/>
            <a:gd name="connsiteX5" fmla="*/ 4157382 w 6689912"/>
            <a:gd name="connsiteY5" fmla="*/ 1867887 h 2215269"/>
            <a:gd name="connsiteX6" fmla="*/ 4123765 w 6689912"/>
            <a:gd name="connsiteY6" fmla="*/ 1744622 h 2215269"/>
            <a:gd name="connsiteX7" fmla="*/ 4101353 w 6689912"/>
            <a:gd name="connsiteY7" fmla="*/ 1027446 h 2215269"/>
            <a:gd name="connsiteX8" fmla="*/ 4090147 w 6689912"/>
            <a:gd name="connsiteY8" fmla="*/ 848152 h 2215269"/>
            <a:gd name="connsiteX9" fmla="*/ 4078941 w 6689912"/>
            <a:gd name="connsiteY9" fmla="*/ 164593 h 2215269"/>
            <a:gd name="connsiteX10" fmla="*/ 1591235 w 6689912"/>
            <a:gd name="connsiteY10" fmla="*/ 164593 h 2215269"/>
            <a:gd name="connsiteX11" fmla="*/ 1568823 w 6689912"/>
            <a:gd name="connsiteY11" fmla="*/ 276652 h 2215269"/>
            <a:gd name="connsiteX12" fmla="*/ 1568823 w 6689912"/>
            <a:gd name="connsiteY12" fmla="*/ 2024769 h 2215269"/>
            <a:gd name="connsiteX13" fmla="*/ 1378323 w 6689912"/>
            <a:gd name="connsiteY13" fmla="*/ 1991152 h 2215269"/>
            <a:gd name="connsiteX14" fmla="*/ 1255058 w 6689912"/>
            <a:gd name="connsiteY14" fmla="*/ 1834269 h 2215269"/>
            <a:gd name="connsiteX15" fmla="*/ 717176 w 6689912"/>
            <a:gd name="connsiteY15" fmla="*/ 1923916 h 2215269"/>
            <a:gd name="connsiteX16" fmla="*/ 0 w 6689912"/>
            <a:gd name="connsiteY16" fmla="*/ 2215269 h 2215269"/>
            <a:gd name="connsiteX0" fmla="*/ 6869206 w 6869206"/>
            <a:gd name="connsiteY0" fmla="*/ 1935122 h 2024769"/>
            <a:gd name="connsiteX1" fmla="*/ 4986617 w 6869206"/>
            <a:gd name="connsiteY1" fmla="*/ 1923916 h 2024769"/>
            <a:gd name="connsiteX2" fmla="*/ 4930588 w 6869206"/>
            <a:gd name="connsiteY2" fmla="*/ 1912710 h 2024769"/>
            <a:gd name="connsiteX3" fmla="*/ 4829735 w 6869206"/>
            <a:gd name="connsiteY3" fmla="*/ 1901504 h 2024769"/>
            <a:gd name="connsiteX4" fmla="*/ 4740088 w 6869206"/>
            <a:gd name="connsiteY4" fmla="*/ 1890299 h 2024769"/>
            <a:gd name="connsiteX5" fmla="*/ 4336676 w 6869206"/>
            <a:gd name="connsiteY5" fmla="*/ 1867887 h 2024769"/>
            <a:gd name="connsiteX6" fmla="*/ 4303059 w 6869206"/>
            <a:gd name="connsiteY6" fmla="*/ 1744622 h 2024769"/>
            <a:gd name="connsiteX7" fmla="*/ 4280647 w 6869206"/>
            <a:gd name="connsiteY7" fmla="*/ 1027446 h 2024769"/>
            <a:gd name="connsiteX8" fmla="*/ 4269441 w 6869206"/>
            <a:gd name="connsiteY8" fmla="*/ 848152 h 2024769"/>
            <a:gd name="connsiteX9" fmla="*/ 4258235 w 6869206"/>
            <a:gd name="connsiteY9" fmla="*/ 164593 h 2024769"/>
            <a:gd name="connsiteX10" fmla="*/ 1770529 w 6869206"/>
            <a:gd name="connsiteY10" fmla="*/ 164593 h 2024769"/>
            <a:gd name="connsiteX11" fmla="*/ 1748117 w 6869206"/>
            <a:gd name="connsiteY11" fmla="*/ 276652 h 2024769"/>
            <a:gd name="connsiteX12" fmla="*/ 1748117 w 6869206"/>
            <a:gd name="connsiteY12" fmla="*/ 2024769 h 2024769"/>
            <a:gd name="connsiteX13" fmla="*/ 1557617 w 6869206"/>
            <a:gd name="connsiteY13" fmla="*/ 1991152 h 2024769"/>
            <a:gd name="connsiteX14" fmla="*/ 1434352 w 6869206"/>
            <a:gd name="connsiteY14" fmla="*/ 1834269 h 2024769"/>
            <a:gd name="connsiteX15" fmla="*/ 896470 w 6869206"/>
            <a:gd name="connsiteY15" fmla="*/ 1923916 h 2024769"/>
            <a:gd name="connsiteX16" fmla="*/ 0 w 6869206"/>
            <a:gd name="connsiteY16" fmla="*/ 2024769 h 2024769"/>
            <a:gd name="connsiteX0" fmla="*/ 6869206 w 6869206"/>
            <a:gd name="connsiteY0" fmla="*/ 1935122 h 2024769"/>
            <a:gd name="connsiteX1" fmla="*/ 4986617 w 6869206"/>
            <a:gd name="connsiteY1" fmla="*/ 1923916 h 2024769"/>
            <a:gd name="connsiteX2" fmla="*/ 4930588 w 6869206"/>
            <a:gd name="connsiteY2" fmla="*/ 1912710 h 2024769"/>
            <a:gd name="connsiteX3" fmla="*/ 4829735 w 6869206"/>
            <a:gd name="connsiteY3" fmla="*/ 1901504 h 2024769"/>
            <a:gd name="connsiteX4" fmla="*/ 4740088 w 6869206"/>
            <a:gd name="connsiteY4" fmla="*/ 1890299 h 2024769"/>
            <a:gd name="connsiteX5" fmla="*/ 4336676 w 6869206"/>
            <a:gd name="connsiteY5" fmla="*/ 1867887 h 2024769"/>
            <a:gd name="connsiteX6" fmla="*/ 4303059 w 6869206"/>
            <a:gd name="connsiteY6" fmla="*/ 1744622 h 2024769"/>
            <a:gd name="connsiteX7" fmla="*/ 4280647 w 6869206"/>
            <a:gd name="connsiteY7" fmla="*/ 1027446 h 2024769"/>
            <a:gd name="connsiteX8" fmla="*/ 4269441 w 6869206"/>
            <a:gd name="connsiteY8" fmla="*/ 848152 h 2024769"/>
            <a:gd name="connsiteX9" fmla="*/ 4258235 w 6869206"/>
            <a:gd name="connsiteY9" fmla="*/ 164593 h 2024769"/>
            <a:gd name="connsiteX10" fmla="*/ 1770529 w 6869206"/>
            <a:gd name="connsiteY10" fmla="*/ 164593 h 2024769"/>
            <a:gd name="connsiteX11" fmla="*/ 1748117 w 6869206"/>
            <a:gd name="connsiteY11" fmla="*/ 276652 h 2024769"/>
            <a:gd name="connsiteX12" fmla="*/ 1748117 w 6869206"/>
            <a:gd name="connsiteY12" fmla="*/ 2024769 h 2024769"/>
            <a:gd name="connsiteX13" fmla="*/ 1557617 w 6869206"/>
            <a:gd name="connsiteY13" fmla="*/ 1991152 h 2024769"/>
            <a:gd name="connsiteX14" fmla="*/ 1411940 w 6869206"/>
            <a:gd name="connsiteY14" fmla="*/ 1957534 h 2024769"/>
            <a:gd name="connsiteX15" fmla="*/ 896470 w 6869206"/>
            <a:gd name="connsiteY15" fmla="*/ 1923916 h 2024769"/>
            <a:gd name="connsiteX16" fmla="*/ 0 w 6869206"/>
            <a:gd name="connsiteY16" fmla="*/ 2024769 h 2024769"/>
            <a:gd name="connsiteX0" fmla="*/ 6869206 w 6869206"/>
            <a:gd name="connsiteY0" fmla="*/ 1887497 h 1977144"/>
            <a:gd name="connsiteX1" fmla="*/ 4986617 w 6869206"/>
            <a:gd name="connsiteY1" fmla="*/ 1876291 h 1977144"/>
            <a:gd name="connsiteX2" fmla="*/ 4930588 w 6869206"/>
            <a:gd name="connsiteY2" fmla="*/ 1865085 h 1977144"/>
            <a:gd name="connsiteX3" fmla="*/ 4829735 w 6869206"/>
            <a:gd name="connsiteY3" fmla="*/ 1853879 h 1977144"/>
            <a:gd name="connsiteX4" fmla="*/ 4740088 w 6869206"/>
            <a:gd name="connsiteY4" fmla="*/ 1842674 h 1977144"/>
            <a:gd name="connsiteX5" fmla="*/ 4336676 w 6869206"/>
            <a:gd name="connsiteY5" fmla="*/ 1820262 h 1977144"/>
            <a:gd name="connsiteX6" fmla="*/ 4303059 w 6869206"/>
            <a:gd name="connsiteY6" fmla="*/ 1696997 h 1977144"/>
            <a:gd name="connsiteX7" fmla="*/ 4280647 w 6869206"/>
            <a:gd name="connsiteY7" fmla="*/ 979821 h 1977144"/>
            <a:gd name="connsiteX8" fmla="*/ 4269441 w 6869206"/>
            <a:gd name="connsiteY8" fmla="*/ 800527 h 1977144"/>
            <a:gd name="connsiteX9" fmla="*/ 4097568 w 6869206"/>
            <a:gd name="connsiteY9" fmla="*/ 164593 h 1977144"/>
            <a:gd name="connsiteX10" fmla="*/ 1770529 w 6869206"/>
            <a:gd name="connsiteY10" fmla="*/ 116968 h 1977144"/>
            <a:gd name="connsiteX11" fmla="*/ 1748117 w 6869206"/>
            <a:gd name="connsiteY11" fmla="*/ 229027 h 1977144"/>
            <a:gd name="connsiteX12" fmla="*/ 1748117 w 6869206"/>
            <a:gd name="connsiteY12" fmla="*/ 1977144 h 1977144"/>
            <a:gd name="connsiteX13" fmla="*/ 1557617 w 6869206"/>
            <a:gd name="connsiteY13" fmla="*/ 1943527 h 1977144"/>
            <a:gd name="connsiteX14" fmla="*/ 1411940 w 6869206"/>
            <a:gd name="connsiteY14" fmla="*/ 1909909 h 1977144"/>
            <a:gd name="connsiteX15" fmla="*/ 896470 w 6869206"/>
            <a:gd name="connsiteY15" fmla="*/ 1876291 h 1977144"/>
            <a:gd name="connsiteX16" fmla="*/ 0 w 6869206"/>
            <a:gd name="connsiteY16" fmla="*/ 1977144 h 1977144"/>
            <a:gd name="connsiteX0" fmla="*/ 6869206 w 6869206"/>
            <a:gd name="connsiteY0" fmla="*/ 1887497 h 1977144"/>
            <a:gd name="connsiteX1" fmla="*/ 4986617 w 6869206"/>
            <a:gd name="connsiteY1" fmla="*/ 1876291 h 1977144"/>
            <a:gd name="connsiteX2" fmla="*/ 4930588 w 6869206"/>
            <a:gd name="connsiteY2" fmla="*/ 1865085 h 1977144"/>
            <a:gd name="connsiteX3" fmla="*/ 4829735 w 6869206"/>
            <a:gd name="connsiteY3" fmla="*/ 1853879 h 1977144"/>
            <a:gd name="connsiteX4" fmla="*/ 4740088 w 6869206"/>
            <a:gd name="connsiteY4" fmla="*/ 1842674 h 1977144"/>
            <a:gd name="connsiteX5" fmla="*/ 4336676 w 6869206"/>
            <a:gd name="connsiteY5" fmla="*/ 1820262 h 1977144"/>
            <a:gd name="connsiteX6" fmla="*/ 4303059 w 6869206"/>
            <a:gd name="connsiteY6" fmla="*/ 1696997 h 1977144"/>
            <a:gd name="connsiteX7" fmla="*/ 4280647 w 6869206"/>
            <a:gd name="connsiteY7" fmla="*/ 979821 h 1977144"/>
            <a:gd name="connsiteX8" fmla="*/ 4269441 w 6869206"/>
            <a:gd name="connsiteY8" fmla="*/ 800527 h 1977144"/>
            <a:gd name="connsiteX9" fmla="*/ 4097568 w 6869206"/>
            <a:gd name="connsiteY9" fmla="*/ 164593 h 1977144"/>
            <a:gd name="connsiteX10" fmla="*/ 2914100 w 6869206"/>
            <a:gd name="connsiteY10" fmla="*/ 145543 h 1977144"/>
            <a:gd name="connsiteX11" fmla="*/ 1748117 w 6869206"/>
            <a:gd name="connsiteY11" fmla="*/ 229027 h 1977144"/>
            <a:gd name="connsiteX12" fmla="*/ 1748117 w 6869206"/>
            <a:gd name="connsiteY12" fmla="*/ 1977144 h 1977144"/>
            <a:gd name="connsiteX13" fmla="*/ 1557617 w 6869206"/>
            <a:gd name="connsiteY13" fmla="*/ 1943527 h 1977144"/>
            <a:gd name="connsiteX14" fmla="*/ 1411940 w 6869206"/>
            <a:gd name="connsiteY14" fmla="*/ 1909909 h 1977144"/>
            <a:gd name="connsiteX15" fmla="*/ 896470 w 6869206"/>
            <a:gd name="connsiteY15" fmla="*/ 1876291 h 1977144"/>
            <a:gd name="connsiteX16" fmla="*/ 0 w 6869206"/>
            <a:gd name="connsiteY16" fmla="*/ 1977144 h 1977144"/>
            <a:gd name="connsiteX0" fmla="*/ 6869206 w 6869206"/>
            <a:gd name="connsiteY0" fmla="*/ 1887497 h 1977144"/>
            <a:gd name="connsiteX1" fmla="*/ 4986617 w 6869206"/>
            <a:gd name="connsiteY1" fmla="*/ 1876291 h 1977144"/>
            <a:gd name="connsiteX2" fmla="*/ 4930588 w 6869206"/>
            <a:gd name="connsiteY2" fmla="*/ 1865085 h 1977144"/>
            <a:gd name="connsiteX3" fmla="*/ 4829735 w 6869206"/>
            <a:gd name="connsiteY3" fmla="*/ 1853879 h 1977144"/>
            <a:gd name="connsiteX4" fmla="*/ 4740088 w 6869206"/>
            <a:gd name="connsiteY4" fmla="*/ 1842674 h 1977144"/>
            <a:gd name="connsiteX5" fmla="*/ 4336676 w 6869206"/>
            <a:gd name="connsiteY5" fmla="*/ 1820262 h 1977144"/>
            <a:gd name="connsiteX6" fmla="*/ 4303059 w 6869206"/>
            <a:gd name="connsiteY6" fmla="*/ 1696997 h 1977144"/>
            <a:gd name="connsiteX7" fmla="*/ 4280647 w 6869206"/>
            <a:gd name="connsiteY7" fmla="*/ 979821 h 1977144"/>
            <a:gd name="connsiteX8" fmla="*/ 4269441 w 6869206"/>
            <a:gd name="connsiteY8" fmla="*/ 800527 h 1977144"/>
            <a:gd name="connsiteX9" fmla="*/ 4097568 w 6869206"/>
            <a:gd name="connsiteY9" fmla="*/ 164593 h 1977144"/>
            <a:gd name="connsiteX10" fmla="*/ 2914100 w 6869206"/>
            <a:gd name="connsiteY10" fmla="*/ 145543 h 1977144"/>
            <a:gd name="connsiteX11" fmla="*/ 1748117 w 6869206"/>
            <a:gd name="connsiteY11" fmla="*/ 229027 h 1977144"/>
            <a:gd name="connsiteX12" fmla="*/ 1748117 w 6869206"/>
            <a:gd name="connsiteY12" fmla="*/ 1977144 h 1977144"/>
            <a:gd name="connsiteX13" fmla="*/ 1557617 w 6869206"/>
            <a:gd name="connsiteY13" fmla="*/ 1943527 h 1977144"/>
            <a:gd name="connsiteX14" fmla="*/ 1411940 w 6869206"/>
            <a:gd name="connsiteY14" fmla="*/ 1909909 h 1977144"/>
            <a:gd name="connsiteX15" fmla="*/ 896470 w 6869206"/>
            <a:gd name="connsiteY15" fmla="*/ 1876291 h 1977144"/>
            <a:gd name="connsiteX16" fmla="*/ 0 w 6869206"/>
            <a:gd name="connsiteY16" fmla="*/ 1977144 h 1977144"/>
            <a:gd name="connsiteX0" fmla="*/ 6869206 w 6869206"/>
            <a:gd name="connsiteY0" fmla="*/ 1843087 h 1932734"/>
            <a:gd name="connsiteX1" fmla="*/ 4986617 w 6869206"/>
            <a:gd name="connsiteY1" fmla="*/ 1831881 h 1932734"/>
            <a:gd name="connsiteX2" fmla="*/ 4930588 w 6869206"/>
            <a:gd name="connsiteY2" fmla="*/ 1820675 h 1932734"/>
            <a:gd name="connsiteX3" fmla="*/ 4829735 w 6869206"/>
            <a:gd name="connsiteY3" fmla="*/ 1809469 h 1932734"/>
            <a:gd name="connsiteX4" fmla="*/ 4740088 w 6869206"/>
            <a:gd name="connsiteY4" fmla="*/ 1798264 h 1932734"/>
            <a:gd name="connsiteX5" fmla="*/ 4336676 w 6869206"/>
            <a:gd name="connsiteY5" fmla="*/ 1775852 h 1932734"/>
            <a:gd name="connsiteX6" fmla="*/ 4303059 w 6869206"/>
            <a:gd name="connsiteY6" fmla="*/ 1652587 h 1932734"/>
            <a:gd name="connsiteX7" fmla="*/ 4280647 w 6869206"/>
            <a:gd name="connsiteY7" fmla="*/ 935411 h 1932734"/>
            <a:gd name="connsiteX8" fmla="*/ 4269441 w 6869206"/>
            <a:gd name="connsiteY8" fmla="*/ 756117 h 1932734"/>
            <a:gd name="connsiteX9" fmla="*/ 4097568 w 6869206"/>
            <a:gd name="connsiteY9" fmla="*/ 120183 h 1932734"/>
            <a:gd name="connsiteX10" fmla="*/ 3792073 w 6869206"/>
            <a:gd name="connsiteY10" fmla="*/ 35017 h 1932734"/>
            <a:gd name="connsiteX11" fmla="*/ 2914100 w 6869206"/>
            <a:gd name="connsiteY11" fmla="*/ 101133 h 1932734"/>
            <a:gd name="connsiteX12" fmla="*/ 1748117 w 6869206"/>
            <a:gd name="connsiteY12" fmla="*/ 184617 h 1932734"/>
            <a:gd name="connsiteX13" fmla="*/ 1748117 w 6869206"/>
            <a:gd name="connsiteY13" fmla="*/ 1932734 h 1932734"/>
            <a:gd name="connsiteX14" fmla="*/ 1557617 w 6869206"/>
            <a:gd name="connsiteY14" fmla="*/ 1899117 h 1932734"/>
            <a:gd name="connsiteX15" fmla="*/ 1411940 w 6869206"/>
            <a:gd name="connsiteY15" fmla="*/ 1865499 h 1932734"/>
            <a:gd name="connsiteX16" fmla="*/ 896470 w 6869206"/>
            <a:gd name="connsiteY16" fmla="*/ 1831881 h 1932734"/>
            <a:gd name="connsiteX17" fmla="*/ 0 w 6869206"/>
            <a:gd name="connsiteY17" fmla="*/ 1932734 h 1932734"/>
            <a:gd name="connsiteX0" fmla="*/ 6869206 w 6869206"/>
            <a:gd name="connsiteY0" fmla="*/ 1843087 h 1932734"/>
            <a:gd name="connsiteX1" fmla="*/ 4986617 w 6869206"/>
            <a:gd name="connsiteY1" fmla="*/ 1831881 h 1932734"/>
            <a:gd name="connsiteX2" fmla="*/ 4930588 w 6869206"/>
            <a:gd name="connsiteY2" fmla="*/ 1820675 h 1932734"/>
            <a:gd name="connsiteX3" fmla="*/ 4829735 w 6869206"/>
            <a:gd name="connsiteY3" fmla="*/ 1809469 h 1932734"/>
            <a:gd name="connsiteX4" fmla="*/ 4740088 w 6869206"/>
            <a:gd name="connsiteY4" fmla="*/ 1798264 h 1932734"/>
            <a:gd name="connsiteX5" fmla="*/ 4336676 w 6869206"/>
            <a:gd name="connsiteY5" fmla="*/ 1775852 h 1932734"/>
            <a:gd name="connsiteX6" fmla="*/ 4303059 w 6869206"/>
            <a:gd name="connsiteY6" fmla="*/ 1652587 h 1932734"/>
            <a:gd name="connsiteX7" fmla="*/ 4280647 w 6869206"/>
            <a:gd name="connsiteY7" fmla="*/ 935411 h 1932734"/>
            <a:gd name="connsiteX8" fmla="*/ 4269441 w 6869206"/>
            <a:gd name="connsiteY8" fmla="*/ 756117 h 1932734"/>
            <a:gd name="connsiteX9" fmla="*/ 4097568 w 6869206"/>
            <a:gd name="connsiteY9" fmla="*/ 120183 h 1932734"/>
            <a:gd name="connsiteX10" fmla="*/ 3792073 w 6869206"/>
            <a:gd name="connsiteY10" fmla="*/ 82642 h 1932734"/>
            <a:gd name="connsiteX11" fmla="*/ 2914100 w 6869206"/>
            <a:gd name="connsiteY11" fmla="*/ 101133 h 1932734"/>
            <a:gd name="connsiteX12" fmla="*/ 1748117 w 6869206"/>
            <a:gd name="connsiteY12" fmla="*/ 184617 h 1932734"/>
            <a:gd name="connsiteX13" fmla="*/ 1748117 w 6869206"/>
            <a:gd name="connsiteY13" fmla="*/ 1932734 h 1932734"/>
            <a:gd name="connsiteX14" fmla="*/ 1557617 w 6869206"/>
            <a:gd name="connsiteY14" fmla="*/ 1899117 h 1932734"/>
            <a:gd name="connsiteX15" fmla="*/ 1411940 w 6869206"/>
            <a:gd name="connsiteY15" fmla="*/ 1865499 h 1932734"/>
            <a:gd name="connsiteX16" fmla="*/ 896470 w 6869206"/>
            <a:gd name="connsiteY16" fmla="*/ 1831881 h 1932734"/>
            <a:gd name="connsiteX17" fmla="*/ 0 w 6869206"/>
            <a:gd name="connsiteY17" fmla="*/ 1932734 h 1932734"/>
            <a:gd name="connsiteX0" fmla="*/ 6869206 w 6869206"/>
            <a:gd name="connsiteY0" fmla="*/ 1814512 h 1904159"/>
            <a:gd name="connsiteX1" fmla="*/ 4986617 w 6869206"/>
            <a:gd name="connsiteY1" fmla="*/ 1803306 h 1904159"/>
            <a:gd name="connsiteX2" fmla="*/ 4930588 w 6869206"/>
            <a:gd name="connsiteY2" fmla="*/ 1792100 h 1904159"/>
            <a:gd name="connsiteX3" fmla="*/ 4829735 w 6869206"/>
            <a:gd name="connsiteY3" fmla="*/ 1780894 h 1904159"/>
            <a:gd name="connsiteX4" fmla="*/ 4740088 w 6869206"/>
            <a:gd name="connsiteY4" fmla="*/ 1769689 h 1904159"/>
            <a:gd name="connsiteX5" fmla="*/ 4336676 w 6869206"/>
            <a:gd name="connsiteY5" fmla="*/ 1747277 h 1904159"/>
            <a:gd name="connsiteX6" fmla="*/ 4303059 w 6869206"/>
            <a:gd name="connsiteY6" fmla="*/ 1624012 h 1904159"/>
            <a:gd name="connsiteX7" fmla="*/ 4280647 w 6869206"/>
            <a:gd name="connsiteY7" fmla="*/ 906836 h 1904159"/>
            <a:gd name="connsiteX8" fmla="*/ 4269441 w 6869206"/>
            <a:gd name="connsiteY8" fmla="*/ 727542 h 1904159"/>
            <a:gd name="connsiteX9" fmla="*/ 4097568 w 6869206"/>
            <a:gd name="connsiteY9" fmla="*/ 120183 h 1904159"/>
            <a:gd name="connsiteX10" fmla="*/ 3792073 w 6869206"/>
            <a:gd name="connsiteY10" fmla="*/ 54067 h 1904159"/>
            <a:gd name="connsiteX11" fmla="*/ 2914100 w 6869206"/>
            <a:gd name="connsiteY11" fmla="*/ 72558 h 1904159"/>
            <a:gd name="connsiteX12" fmla="*/ 1748117 w 6869206"/>
            <a:gd name="connsiteY12" fmla="*/ 156042 h 1904159"/>
            <a:gd name="connsiteX13" fmla="*/ 1748117 w 6869206"/>
            <a:gd name="connsiteY13" fmla="*/ 1904159 h 1904159"/>
            <a:gd name="connsiteX14" fmla="*/ 1557617 w 6869206"/>
            <a:gd name="connsiteY14" fmla="*/ 1870542 h 1904159"/>
            <a:gd name="connsiteX15" fmla="*/ 1411940 w 6869206"/>
            <a:gd name="connsiteY15" fmla="*/ 1836924 h 1904159"/>
            <a:gd name="connsiteX16" fmla="*/ 896470 w 6869206"/>
            <a:gd name="connsiteY16" fmla="*/ 1803306 h 1904159"/>
            <a:gd name="connsiteX17" fmla="*/ 0 w 6869206"/>
            <a:gd name="connsiteY17" fmla="*/ 1904159 h 1904159"/>
            <a:gd name="connsiteX0" fmla="*/ 6869206 w 6869206"/>
            <a:gd name="connsiteY0" fmla="*/ 1785937 h 1875584"/>
            <a:gd name="connsiteX1" fmla="*/ 4986617 w 6869206"/>
            <a:gd name="connsiteY1" fmla="*/ 1774731 h 1875584"/>
            <a:gd name="connsiteX2" fmla="*/ 4930588 w 6869206"/>
            <a:gd name="connsiteY2" fmla="*/ 1763525 h 1875584"/>
            <a:gd name="connsiteX3" fmla="*/ 4829735 w 6869206"/>
            <a:gd name="connsiteY3" fmla="*/ 1752319 h 1875584"/>
            <a:gd name="connsiteX4" fmla="*/ 4740088 w 6869206"/>
            <a:gd name="connsiteY4" fmla="*/ 1741114 h 1875584"/>
            <a:gd name="connsiteX5" fmla="*/ 4336676 w 6869206"/>
            <a:gd name="connsiteY5" fmla="*/ 1718702 h 1875584"/>
            <a:gd name="connsiteX6" fmla="*/ 4303059 w 6869206"/>
            <a:gd name="connsiteY6" fmla="*/ 1595437 h 1875584"/>
            <a:gd name="connsiteX7" fmla="*/ 4280647 w 6869206"/>
            <a:gd name="connsiteY7" fmla="*/ 878261 h 1875584"/>
            <a:gd name="connsiteX8" fmla="*/ 4269441 w 6869206"/>
            <a:gd name="connsiteY8" fmla="*/ 698967 h 1875584"/>
            <a:gd name="connsiteX9" fmla="*/ 4097568 w 6869206"/>
            <a:gd name="connsiteY9" fmla="*/ 91608 h 1875584"/>
            <a:gd name="connsiteX10" fmla="*/ 3792073 w 6869206"/>
            <a:gd name="connsiteY10" fmla="*/ 25492 h 1875584"/>
            <a:gd name="connsiteX11" fmla="*/ 2914100 w 6869206"/>
            <a:gd name="connsiteY11" fmla="*/ 43983 h 1875584"/>
            <a:gd name="connsiteX12" fmla="*/ 1748117 w 6869206"/>
            <a:gd name="connsiteY12" fmla="*/ 127467 h 1875584"/>
            <a:gd name="connsiteX13" fmla="*/ 1748117 w 6869206"/>
            <a:gd name="connsiteY13" fmla="*/ 1875584 h 1875584"/>
            <a:gd name="connsiteX14" fmla="*/ 1557617 w 6869206"/>
            <a:gd name="connsiteY14" fmla="*/ 1841967 h 1875584"/>
            <a:gd name="connsiteX15" fmla="*/ 1411940 w 6869206"/>
            <a:gd name="connsiteY15" fmla="*/ 1808349 h 1875584"/>
            <a:gd name="connsiteX16" fmla="*/ 896470 w 6869206"/>
            <a:gd name="connsiteY16" fmla="*/ 1774731 h 1875584"/>
            <a:gd name="connsiteX17" fmla="*/ 0 w 6869206"/>
            <a:gd name="connsiteY17" fmla="*/ 1875584 h 1875584"/>
            <a:gd name="connsiteX0" fmla="*/ 6869206 w 6869206"/>
            <a:gd name="connsiteY0" fmla="*/ 1785937 h 1875584"/>
            <a:gd name="connsiteX1" fmla="*/ 4986617 w 6869206"/>
            <a:gd name="connsiteY1" fmla="*/ 1774731 h 1875584"/>
            <a:gd name="connsiteX2" fmla="*/ 4930588 w 6869206"/>
            <a:gd name="connsiteY2" fmla="*/ 1763525 h 1875584"/>
            <a:gd name="connsiteX3" fmla="*/ 4829735 w 6869206"/>
            <a:gd name="connsiteY3" fmla="*/ 1752319 h 1875584"/>
            <a:gd name="connsiteX4" fmla="*/ 4740088 w 6869206"/>
            <a:gd name="connsiteY4" fmla="*/ 1741114 h 1875584"/>
            <a:gd name="connsiteX5" fmla="*/ 4336676 w 6869206"/>
            <a:gd name="connsiteY5" fmla="*/ 1718702 h 1875584"/>
            <a:gd name="connsiteX6" fmla="*/ 4303059 w 6869206"/>
            <a:gd name="connsiteY6" fmla="*/ 1595437 h 1875584"/>
            <a:gd name="connsiteX7" fmla="*/ 4280647 w 6869206"/>
            <a:gd name="connsiteY7" fmla="*/ 878261 h 1875584"/>
            <a:gd name="connsiteX8" fmla="*/ 4269441 w 6869206"/>
            <a:gd name="connsiteY8" fmla="*/ 698967 h 1875584"/>
            <a:gd name="connsiteX9" fmla="*/ 4097568 w 6869206"/>
            <a:gd name="connsiteY9" fmla="*/ 91608 h 1875584"/>
            <a:gd name="connsiteX10" fmla="*/ 3792073 w 6869206"/>
            <a:gd name="connsiteY10" fmla="*/ 25492 h 1875584"/>
            <a:gd name="connsiteX11" fmla="*/ 2914100 w 6869206"/>
            <a:gd name="connsiteY11" fmla="*/ 43983 h 1875584"/>
            <a:gd name="connsiteX12" fmla="*/ 1748117 w 6869206"/>
            <a:gd name="connsiteY12" fmla="*/ 127467 h 1875584"/>
            <a:gd name="connsiteX13" fmla="*/ 1748117 w 6869206"/>
            <a:gd name="connsiteY13" fmla="*/ 1875584 h 1875584"/>
            <a:gd name="connsiteX14" fmla="*/ 1557617 w 6869206"/>
            <a:gd name="connsiteY14" fmla="*/ 1841967 h 1875584"/>
            <a:gd name="connsiteX15" fmla="*/ 1411940 w 6869206"/>
            <a:gd name="connsiteY15" fmla="*/ 1808349 h 1875584"/>
            <a:gd name="connsiteX16" fmla="*/ 896470 w 6869206"/>
            <a:gd name="connsiteY16" fmla="*/ 1774731 h 1875584"/>
            <a:gd name="connsiteX17" fmla="*/ 0 w 6869206"/>
            <a:gd name="connsiteY17" fmla="*/ 1875584 h 1875584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</a:cxnLst>
          <a:rect l="l" t="t" r="r" b="b"/>
          <a:pathLst>
            <a:path w="6869206" h="1875584">
              <a:moveTo>
                <a:pt x="6869206" y="1785937"/>
              </a:moveTo>
              <a:lnTo>
                <a:pt x="4986617" y="1774731"/>
              </a:lnTo>
              <a:cubicBezTo>
                <a:pt x="4967572" y="1774511"/>
                <a:pt x="4949443" y="1766219"/>
                <a:pt x="4930588" y="1763525"/>
              </a:cubicBezTo>
              <a:cubicBezTo>
                <a:pt x="4897103" y="1758741"/>
                <a:pt x="4863328" y="1756271"/>
                <a:pt x="4829735" y="1752319"/>
              </a:cubicBezTo>
              <a:cubicBezTo>
                <a:pt x="4799826" y="1748800"/>
                <a:pt x="4770099" y="1743615"/>
                <a:pt x="4740088" y="1741114"/>
              </a:cubicBezTo>
              <a:cubicBezTo>
                <a:pt x="4644846" y="1733177"/>
                <a:pt x="4422356" y="1722986"/>
                <a:pt x="4336676" y="1718702"/>
              </a:cubicBezTo>
              <a:cubicBezTo>
                <a:pt x="4311400" y="1617595"/>
                <a:pt x="4324005" y="1658276"/>
                <a:pt x="4303059" y="1595437"/>
              </a:cubicBezTo>
              <a:cubicBezTo>
                <a:pt x="4260732" y="1299151"/>
                <a:pt x="4300425" y="1600168"/>
                <a:pt x="4280647" y="878261"/>
              </a:cubicBezTo>
              <a:cubicBezTo>
                <a:pt x="4279007" y="818402"/>
                <a:pt x="4273176" y="758732"/>
                <a:pt x="4269441" y="698967"/>
              </a:cubicBezTo>
              <a:cubicBezTo>
                <a:pt x="4265706" y="471114"/>
                <a:pt x="4278404" y="251103"/>
                <a:pt x="4097568" y="91608"/>
              </a:cubicBezTo>
              <a:cubicBezTo>
                <a:pt x="3970752" y="0"/>
                <a:pt x="3989318" y="28667"/>
                <a:pt x="3792073" y="25492"/>
              </a:cubicBezTo>
              <a:lnTo>
                <a:pt x="2914100" y="43983"/>
              </a:lnTo>
              <a:cubicBezTo>
                <a:pt x="2900041" y="86159"/>
                <a:pt x="1748696" y="74224"/>
                <a:pt x="1748117" y="127467"/>
              </a:cubicBezTo>
              <a:cubicBezTo>
                <a:pt x="1740931" y="788585"/>
                <a:pt x="1751852" y="1214437"/>
                <a:pt x="1748117" y="1875584"/>
              </a:cubicBezTo>
              <a:cubicBezTo>
                <a:pt x="1688352" y="1871849"/>
                <a:pt x="1617201" y="1847925"/>
                <a:pt x="1557617" y="1841967"/>
              </a:cubicBezTo>
              <a:cubicBezTo>
                <a:pt x="1513247" y="1837530"/>
                <a:pt x="1451032" y="1817036"/>
                <a:pt x="1411940" y="1808349"/>
              </a:cubicBezTo>
              <a:cubicBezTo>
                <a:pt x="1389760" y="1803420"/>
                <a:pt x="919190" y="1774927"/>
                <a:pt x="896470" y="1774731"/>
              </a:cubicBezTo>
              <a:lnTo>
                <a:pt x="0" y="1875584"/>
              </a:lnTo>
            </a:path>
          </a:pathLst>
        </a:custGeom>
        <a:ln w="38100">
          <a:solidFill>
            <a:srgbClr val="FF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18</xdr:col>
      <xdr:colOff>246529</xdr:colOff>
      <xdr:row>45</xdr:row>
      <xdr:rowOff>162571</xdr:rowOff>
    </xdr:from>
    <xdr:to>
      <xdr:col>28</xdr:col>
      <xdr:colOff>470647</xdr:colOff>
      <xdr:row>57</xdr:row>
      <xdr:rowOff>137275</xdr:rowOff>
    </xdr:to>
    <xdr:sp macro="" textlink="">
      <xdr:nvSpPr>
        <xdr:cNvPr id="8" name="Freeform 7"/>
        <xdr:cNvSpPr/>
      </xdr:nvSpPr>
      <xdr:spPr>
        <a:xfrm>
          <a:off x="11138647" y="8735071"/>
          <a:ext cx="6275294" cy="2260704"/>
        </a:xfrm>
        <a:custGeom>
          <a:avLst/>
          <a:gdLst>
            <a:gd name="connsiteX0" fmla="*/ 6275294 w 6275294"/>
            <a:gd name="connsiteY0" fmla="*/ 2011370 h 2260704"/>
            <a:gd name="connsiteX1" fmla="*/ 5255559 w 6275294"/>
            <a:gd name="connsiteY1" fmla="*/ 2000164 h 2260704"/>
            <a:gd name="connsiteX2" fmla="*/ 4403912 w 6275294"/>
            <a:gd name="connsiteY2" fmla="*/ 1944135 h 2260704"/>
            <a:gd name="connsiteX3" fmla="*/ 4392706 w 6275294"/>
            <a:gd name="connsiteY3" fmla="*/ 1058870 h 2260704"/>
            <a:gd name="connsiteX4" fmla="*/ 4381500 w 6275294"/>
            <a:gd name="connsiteY4" fmla="*/ 969223 h 2260704"/>
            <a:gd name="connsiteX5" fmla="*/ 4370294 w 6275294"/>
            <a:gd name="connsiteY5" fmla="*/ 868370 h 2260704"/>
            <a:gd name="connsiteX6" fmla="*/ 4359088 w 6275294"/>
            <a:gd name="connsiteY6" fmla="*/ 789929 h 2260704"/>
            <a:gd name="connsiteX7" fmla="*/ 4347882 w 6275294"/>
            <a:gd name="connsiteY7" fmla="*/ 700282 h 2260704"/>
            <a:gd name="connsiteX8" fmla="*/ 4336677 w 6275294"/>
            <a:gd name="connsiteY8" fmla="*/ 487370 h 2260704"/>
            <a:gd name="connsiteX9" fmla="*/ 4325471 w 6275294"/>
            <a:gd name="connsiteY9" fmla="*/ 397723 h 2260704"/>
            <a:gd name="connsiteX10" fmla="*/ 4314265 w 6275294"/>
            <a:gd name="connsiteY10" fmla="*/ 263253 h 2260704"/>
            <a:gd name="connsiteX11" fmla="*/ 4291853 w 6275294"/>
            <a:gd name="connsiteY11" fmla="*/ 61547 h 2260704"/>
            <a:gd name="connsiteX12" fmla="*/ 4258235 w 6275294"/>
            <a:gd name="connsiteY12" fmla="*/ 83958 h 2260704"/>
            <a:gd name="connsiteX13" fmla="*/ 1344706 w 6275294"/>
            <a:gd name="connsiteY13" fmla="*/ 83958 h 2260704"/>
            <a:gd name="connsiteX14" fmla="*/ 1030941 w 6275294"/>
            <a:gd name="connsiteY14" fmla="*/ 95164 h 2260704"/>
            <a:gd name="connsiteX15" fmla="*/ 1042147 w 6275294"/>
            <a:gd name="connsiteY15" fmla="*/ 745105 h 2260704"/>
            <a:gd name="connsiteX16" fmla="*/ 1030941 w 6275294"/>
            <a:gd name="connsiteY16" fmla="*/ 1977753 h 2260704"/>
            <a:gd name="connsiteX17" fmla="*/ 0 w 6275294"/>
            <a:gd name="connsiteY17" fmla="*/ 1966547 h 2260704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</a:cxnLst>
          <a:rect l="l" t="t" r="r" b="b"/>
          <a:pathLst>
            <a:path w="6275294" h="2260704">
              <a:moveTo>
                <a:pt x="6275294" y="2011370"/>
              </a:moveTo>
              <a:lnTo>
                <a:pt x="5255559" y="2000164"/>
              </a:lnTo>
              <a:cubicBezTo>
                <a:pt x="4399994" y="1989856"/>
                <a:pt x="4483056" y="2260704"/>
                <a:pt x="4403912" y="1944135"/>
              </a:cubicBezTo>
              <a:cubicBezTo>
                <a:pt x="4400177" y="1649047"/>
                <a:pt x="4399488" y="1353904"/>
                <a:pt x="4392706" y="1058870"/>
              </a:cubicBezTo>
              <a:cubicBezTo>
                <a:pt x="4392014" y="1028763"/>
                <a:pt x="4385019" y="999132"/>
                <a:pt x="4381500" y="969223"/>
              </a:cubicBezTo>
              <a:cubicBezTo>
                <a:pt x="4377548" y="935630"/>
                <a:pt x="4374489" y="901933"/>
                <a:pt x="4370294" y="868370"/>
              </a:cubicBezTo>
              <a:cubicBezTo>
                <a:pt x="4367018" y="842161"/>
                <a:pt x="4362579" y="816110"/>
                <a:pt x="4359088" y="789929"/>
              </a:cubicBezTo>
              <a:cubicBezTo>
                <a:pt x="4355108" y="760078"/>
                <a:pt x="4351617" y="730164"/>
                <a:pt x="4347882" y="700282"/>
              </a:cubicBezTo>
              <a:cubicBezTo>
                <a:pt x="4344147" y="629311"/>
                <a:pt x="4341927" y="558245"/>
                <a:pt x="4336677" y="487370"/>
              </a:cubicBezTo>
              <a:cubicBezTo>
                <a:pt x="4334452" y="457337"/>
                <a:pt x="4328468" y="427688"/>
                <a:pt x="4325471" y="397723"/>
              </a:cubicBezTo>
              <a:cubicBezTo>
                <a:pt x="4320995" y="352968"/>
                <a:pt x="4318741" y="308008"/>
                <a:pt x="4314265" y="263253"/>
              </a:cubicBezTo>
              <a:cubicBezTo>
                <a:pt x="4307534" y="195940"/>
                <a:pt x="4299324" y="128782"/>
                <a:pt x="4291853" y="61547"/>
              </a:cubicBezTo>
              <a:cubicBezTo>
                <a:pt x="4280647" y="69017"/>
                <a:pt x="4271700" y="83710"/>
                <a:pt x="4258235" y="83958"/>
              </a:cubicBezTo>
              <a:cubicBezTo>
                <a:pt x="3018801" y="106769"/>
                <a:pt x="2483500" y="95346"/>
                <a:pt x="1344706" y="83958"/>
              </a:cubicBezTo>
              <a:cubicBezTo>
                <a:pt x="1240118" y="87693"/>
                <a:pt x="1074490" y="0"/>
                <a:pt x="1030941" y="95164"/>
              </a:cubicBezTo>
              <a:cubicBezTo>
                <a:pt x="940776" y="292192"/>
                <a:pt x="1042147" y="528426"/>
                <a:pt x="1042147" y="745105"/>
              </a:cubicBezTo>
              <a:cubicBezTo>
                <a:pt x="1042147" y="1156005"/>
                <a:pt x="1034676" y="1566870"/>
                <a:pt x="1030941" y="1977753"/>
              </a:cubicBezTo>
              <a:cubicBezTo>
                <a:pt x="523211" y="1954674"/>
                <a:pt x="866673" y="1966547"/>
                <a:pt x="0" y="1966547"/>
              </a:cubicBezTo>
            </a:path>
          </a:pathLst>
        </a:custGeom>
        <a:ln w="381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6"/>
  <sheetViews>
    <sheetView workbookViewId="0"/>
  </sheetViews>
  <sheetFormatPr defaultRowHeight="15"/>
  <sheetData>
    <row r="1" spans="1:15">
      <c r="A1" t="s">
        <v>90</v>
      </c>
      <c r="B1">
        <v>980002</v>
      </c>
      <c r="E1" t="s">
        <v>58</v>
      </c>
      <c r="F1" t="s">
        <v>59</v>
      </c>
      <c r="G1" t="s">
        <v>60</v>
      </c>
      <c r="H1" t="s">
        <v>61</v>
      </c>
      <c r="I1" t="s">
        <v>62</v>
      </c>
      <c r="J1" t="s">
        <v>63</v>
      </c>
      <c r="K1" t="s">
        <v>64</v>
      </c>
      <c r="L1" t="s">
        <v>65</v>
      </c>
      <c r="M1" t="s">
        <v>66</v>
      </c>
      <c r="N1" t="s">
        <v>67</v>
      </c>
      <c r="O1" t="s">
        <v>68</v>
      </c>
    </row>
    <row r="2" spans="1:15">
      <c r="A2" t="s">
        <v>101</v>
      </c>
      <c r="B2">
        <v>35</v>
      </c>
      <c r="E2">
        <v>1</v>
      </c>
      <c r="F2">
        <v>5</v>
      </c>
      <c r="G2">
        <v>15</v>
      </c>
      <c r="H2">
        <v>19</v>
      </c>
      <c r="I2">
        <v>50</v>
      </c>
      <c r="J2">
        <v>2</v>
      </c>
      <c r="K2">
        <v>5</v>
      </c>
      <c r="L2">
        <v>4</v>
      </c>
      <c r="M2">
        <v>3</v>
      </c>
      <c r="N2" t="s">
        <v>63</v>
      </c>
      <c r="O2">
        <v>8</v>
      </c>
    </row>
    <row r="3" spans="1:15">
      <c r="A3" t="s">
        <v>91</v>
      </c>
      <c r="B3" t="s">
        <v>92</v>
      </c>
      <c r="E3">
        <v>2</v>
      </c>
      <c r="F3">
        <v>55</v>
      </c>
      <c r="G3">
        <v>65</v>
      </c>
      <c r="H3">
        <v>69</v>
      </c>
      <c r="I3">
        <v>100</v>
      </c>
      <c r="J3">
        <v>2</v>
      </c>
      <c r="K3">
        <v>5</v>
      </c>
      <c r="L3">
        <v>4</v>
      </c>
      <c r="M3">
        <v>3</v>
      </c>
      <c r="N3" t="s">
        <v>63</v>
      </c>
      <c r="O3">
        <v>8</v>
      </c>
    </row>
    <row r="4" spans="1:15">
      <c r="A4" t="s">
        <v>99</v>
      </c>
      <c r="B4">
        <v>1750</v>
      </c>
      <c r="E4">
        <v>3</v>
      </c>
      <c r="F4">
        <v>105</v>
      </c>
      <c r="G4">
        <v>115</v>
      </c>
      <c r="H4">
        <v>119</v>
      </c>
      <c r="I4">
        <v>150</v>
      </c>
      <c r="J4">
        <v>2</v>
      </c>
      <c r="K4">
        <v>5</v>
      </c>
      <c r="L4">
        <v>4</v>
      </c>
      <c r="M4">
        <v>3</v>
      </c>
      <c r="N4" t="s">
        <v>63</v>
      </c>
      <c r="O4">
        <v>8</v>
      </c>
    </row>
    <row r="5" spans="1:15">
      <c r="A5" t="s">
        <v>93</v>
      </c>
      <c r="B5">
        <v>19</v>
      </c>
      <c r="E5">
        <v>4</v>
      </c>
      <c r="F5">
        <v>155</v>
      </c>
      <c r="G5">
        <v>165</v>
      </c>
      <c r="H5">
        <v>169</v>
      </c>
      <c r="I5">
        <v>200</v>
      </c>
      <c r="J5">
        <v>2</v>
      </c>
      <c r="K5">
        <v>5</v>
      </c>
      <c r="L5">
        <v>4</v>
      </c>
      <c r="M5">
        <v>3</v>
      </c>
      <c r="N5" t="s">
        <v>63</v>
      </c>
      <c r="O5">
        <v>8</v>
      </c>
    </row>
    <row r="6" spans="1:15">
      <c r="A6" t="s">
        <v>94</v>
      </c>
      <c r="B6">
        <v>5</v>
      </c>
      <c r="E6">
        <v>5</v>
      </c>
      <c r="F6">
        <v>205</v>
      </c>
      <c r="G6">
        <v>215</v>
      </c>
      <c r="H6">
        <v>219</v>
      </c>
      <c r="I6">
        <v>250</v>
      </c>
      <c r="J6">
        <v>2</v>
      </c>
      <c r="K6">
        <v>5</v>
      </c>
      <c r="L6">
        <v>4</v>
      </c>
      <c r="M6">
        <v>3</v>
      </c>
      <c r="N6" t="s">
        <v>63</v>
      </c>
      <c r="O6">
        <v>8</v>
      </c>
    </row>
    <row r="7" spans="1:15">
      <c r="A7" t="s">
        <v>95</v>
      </c>
      <c r="B7">
        <v>13</v>
      </c>
      <c r="E7">
        <v>6</v>
      </c>
      <c r="F7">
        <v>255</v>
      </c>
      <c r="G7">
        <v>265</v>
      </c>
      <c r="H7">
        <v>269</v>
      </c>
      <c r="I7">
        <v>300</v>
      </c>
      <c r="J7">
        <v>2</v>
      </c>
      <c r="K7">
        <v>5</v>
      </c>
      <c r="L7">
        <v>4</v>
      </c>
      <c r="M7">
        <v>3</v>
      </c>
      <c r="N7" t="s">
        <v>63</v>
      </c>
      <c r="O7">
        <v>8</v>
      </c>
    </row>
    <row r="8" spans="1:15">
      <c r="A8" t="s">
        <v>96</v>
      </c>
      <c r="B8">
        <v>0</v>
      </c>
      <c r="E8">
        <v>7</v>
      </c>
      <c r="F8">
        <v>305</v>
      </c>
      <c r="G8">
        <v>315</v>
      </c>
      <c r="H8">
        <v>319</v>
      </c>
      <c r="I8">
        <v>350</v>
      </c>
      <c r="J8">
        <v>2</v>
      </c>
      <c r="K8">
        <v>5</v>
      </c>
      <c r="L8">
        <v>4</v>
      </c>
      <c r="M8">
        <v>3</v>
      </c>
      <c r="N8" t="s">
        <v>63</v>
      </c>
      <c r="O8">
        <v>8</v>
      </c>
    </row>
    <row r="9" spans="1:15">
      <c r="A9" t="s">
        <v>97</v>
      </c>
      <c r="B9" t="s">
        <v>98</v>
      </c>
      <c r="E9">
        <v>8</v>
      </c>
      <c r="F9">
        <v>355</v>
      </c>
      <c r="G9">
        <v>365</v>
      </c>
      <c r="H9">
        <v>369</v>
      </c>
      <c r="I9">
        <v>400</v>
      </c>
      <c r="J9">
        <v>2</v>
      </c>
      <c r="K9">
        <v>5</v>
      </c>
      <c r="L9">
        <v>4</v>
      </c>
      <c r="M9">
        <v>3</v>
      </c>
      <c r="N9" t="s">
        <v>63</v>
      </c>
      <c r="O9">
        <v>8</v>
      </c>
    </row>
    <row r="10" spans="1:15">
      <c r="E10">
        <v>9</v>
      </c>
      <c r="F10">
        <v>405</v>
      </c>
      <c r="G10">
        <v>415</v>
      </c>
      <c r="H10">
        <v>419</v>
      </c>
      <c r="I10">
        <v>450</v>
      </c>
      <c r="J10">
        <v>2</v>
      </c>
      <c r="K10">
        <v>5</v>
      </c>
      <c r="L10">
        <v>4</v>
      </c>
      <c r="M10">
        <v>3</v>
      </c>
      <c r="N10" t="s">
        <v>63</v>
      </c>
      <c r="O10">
        <v>8</v>
      </c>
    </row>
    <row r="11" spans="1:15">
      <c r="E11">
        <v>10</v>
      </c>
      <c r="F11">
        <v>455</v>
      </c>
      <c r="G11">
        <v>465</v>
      </c>
      <c r="H11">
        <v>469</v>
      </c>
      <c r="I11">
        <v>500</v>
      </c>
      <c r="J11">
        <v>2</v>
      </c>
      <c r="K11">
        <v>5</v>
      </c>
      <c r="L11">
        <v>4</v>
      </c>
      <c r="M11">
        <v>3</v>
      </c>
      <c r="N11" t="s">
        <v>63</v>
      </c>
      <c r="O11">
        <v>8</v>
      </c>
    </row>
    <row r="12" spans="1:15">
      <c r="E12">
        <v>11</v>
      </c>
      <c r="F12">
        <v>505</v>
      </c>
      <c r="G12">
        <v>515</v>
      </c>
      <c r="H12">
        <v>519</v>
      </c>
      <c r="I12">
        <v>550</v>
      </c>
      <c r="J12">
        <v>2</v>
      </c>
      <c r="K12">
        <v>5</v>
      </c>
      <c r="L12">
        <v>4</v>
      </c>
      <c r="M12">
        <v>3</v>
      </c>
      <c r="N12" t="s">
        <v>63</v>
      </c>
      <c r="O12">
        <v>8</v>
      </c>
    </row>
    <row r="13" spans="1:15">
      <c r="E13">
        <v>12</v>
      </c>
      <c r="F13">
        <v>555</v>
      </c>
      <c r="G13">
        <v>565</v>
      </c>
      <c r="H13">
        <v>569</v>
      </c>
      <c r="I13">
        <v>600</v>
      </c>
      <c r="J13">
        <v>2</v>
      </c>
      <c r="K13">
        <v>5</v>
      </c>
      <c r="L13">
        <v>4</v>
      </c>
      <c r="M13">
        <v>3</v>
      </c>
      <c r="N13" t="s">
        <v>63</v>
      </c>
      <c r="O13">
        <v>8</v>
      </c>
    </row>
    <row r="14" spans="1:15">
      <c r="E14">
        <v>13</v>
      </c>
      <c r="F14">
        <v>605</v>
      </c>
      <c r="G14">
        <v>615</v>
      </c>
      <c r="H14">
        <v>619</v>
      </c>
      <c r="I14">
        <v>650</v>
      </c>
      <c r="J14">
        <v>2</v>
      </c>
      <c r="K14">
        <v>5</v>
      </c>
      <c r="L14">
        <v>4</v>
      </c>
      <c r="M14">
        <v>3</v>
      </c>
      <c r="N14" t="s">
        <v>63</v>
      </c>
      <c r="O14">
        <v>8</v>
      </c>
    </row>
    <row r="15" spans="1:15">
      <c r="E15">
        <v>14</v>
      </c>
      <c r="F15">
        <v>655</v>
      </c>
      <c r="G15">
        <v>665</v>
      </c>
      <c r="H15">
        <v>669</v>
      </c>
      <c r="I15">
        <v>700</v>
      </c>
      <c r="J15">
        <v>2</v>
      </c>
      <c r="K15">
        <v>5</v>
      </c>
      <c r="L15">
        <v>4</v>
      </c>
      <c r="M15">
        <v>3</v>
      </c>
      <c r="N15" t="s">
        <v>63</v>
      </c>
      <c r="O15">
        <v>8</v>
      </c>
    </row>
    <row r="16" spans="1:15">
      <c r="E16">
        <v>15</v>
      </c>
      <c r="F16">
        <v>705</v>
      </c>
      <c r="G16">
        <v>715</v>
      </c>
      <c r="H16">
        <v>719</v>
      </c>
      <c r="I16">
        <v>750</v>
      </c>
      <c r="J16">
        <v>2</v>
      </c>
      <c r="K16">
        <v>5</v>
      </c>
      <c r="L16">
        <v>4</v>
      </c>
      <c r="M16">
        <v>3</v>
      </c>
      <c r="N16" t="s">
        <v>63</v>
      </c>
      <c r="O16">
        <v>8</v>
      </c>
    </row>
    <row r="17" spans="5:15">
      <c r="E17">
        <v>16</v>
      </c>
      <c r="F17">
        <v>755</v>
      </c>
      <c r="G17">
        <v>765</v>
      </c>
      <c r="H17">
        <v>769</v>
      </c>
      <c r="I17">
        <v>800</v>
      </c>
      <c r="J17">
        <v>2</v>
      </c>
      <c r="K17">
        <v>5</v>
      </c>
      <c r="L17">
        <v>4</v>
      </c>
      <c r="M17">
        <v>3</v>
      </c>
      <c r="N17" t="s">
        <v>63</v>
      </c>
      <c r="O17">
        <v>8</v>
      </c>
    </row>
    <row r="18" spans="5:15">
      <c r="E18">
        <v>17</v>
      </c>
      <c r="F18">
        <v>805</v>
      </c>
      <c r="G18">
        <v>815</v>
      </c>
      <c r="H18">
        <v>819</v>
      </c>
      <c r="I18">
        <v>850</v>
      </c>
      <c r="J18">
        <v>2</v>
      </c>
      <c r="K18">
        <v>5</v>
      </c>
      <c r="L18">
        <v>4</v>
      </c>
      <c r="M18">
        <v>3</v>
      </c>
      <c r="N18" t="s">
        <v>63</v>
      </c>
      <c r="O18">
        <v>8</v>
      </c>
    </row>
    <row r="19" spans="5:15">
      <c r="E19">
        <v>18</v>
      </c>
      <c r="F19">
        <v>855</v>
      </c>
      <c r="G19">
        <v>865</v>
      </c>
      <c r="H19">
        <v>869</v>
      </c>
      <c r="I19">
        <v>900</v>
      </c>
      <c r="J19">
        <v>2</v>
      </c>
      <c r="K19">
        <v>5</v>
      </c>
      <c r="L19">
        <v>4</v>
      </c>
      <c r="M19">
        <v>3</v>
      </c>
      <c r="N19" t="s">
        <v>63</v>
      </c>
      <c r="O19">
        <v>8</v>
      </c>
    </row>
    <row r="20" spans="5:15">
      <c r="E20">
        <v>19</v>
      </c>
      <c r="F20">
        <v>905</v>
      </c>
      <c r="G20">
        <v>915</v>
      </c>
      <c r="H20">
        <v>919</v>
      </c>
      <c r="I20">
        <v>950</v>
      </c>
      <c r="J20">
        <v>2</v>
      </c>
      <c r="K20">
        <v>5</v>
      </c>
      <c r="L20">
        <v>4</v>
      </c>
      <c r="M20">
        <v>3</v>
      </c>
      <c r="N20" t="s">
        <v>63</v>
      </c>
      <c r="O20">
        <v>8</v>
      </c>
    </row>
    <row r="21" spans="5:15">
      <c r="E21">
        <v>20</v>
      </c>
      <c r="F21">
        <v>955</v>
      </c>
      <c r="G21">
        <v>965</v>
      </c>
      <c r="H21">
        <v>969</v>
      </c>
      <c r="I21">
        <v>1000</v>
      </c>
      <c r="J21">
        <v>2</v>
      </c>
      <c r="K21">
        <v>5</v>
      </c>
      <c r="L21">
        <v>4</v>
      </c>
      <c r="M21">
        <v>3</v>
      </c>
      <c r="N21" t="s">
        <v>63</v>
      </c>
      <c r="O21">
        <v>8</v>
      </c>
    </row>
    <row r="22" spans="5:15">
      <c r="E22">
        <v>21</v>
      </c>
      <c r="F22">
        <v>1005</v>
      </c>
      <c r="G22">
        <v>1015</v>
      </c>
      <c r="H22">
        <v>1019</v>
      </c>
      <c r="I22">
        <v>1050</v>
      </c>
      <c r="J22">
        <v>2</v>
      </c>
      <c r="K22">
        <v>5</v>
      </c>
      <c r="L22">
        <v>4</v>
      </c>
      <c r="M22">
        <v>3</v>
      </c>
      <c r="N22" t="s">
        <v>63</v>
      </c>
      <c r="O22">
        <v>8</v>
      </c>
    </row>
    <row r="23" spans="5:15">
      <c r="E23">
        <v>22</v>
      </c>
      <c r="F23">
        <v>1055</v>
      </c>
      <c r="G23">
        <v>1065</v>
      </c>
      <c r="H23">
        <v>1069</v>
      </c>
      <c r="I23">
        <v>1100</v>
      </c>
      <c r="J23">
        <v>2</v>
      </c>
      <c r="K23">
        <v>5</v>
      </c>
      <c r="L23">
        <v>4</v>
      </c>
      <c r="M23">
        <v>3</v>
      </c>
      <c r="N23" t="s">
        <v>63</v>
      </c>
      <c r="O23">
        <v>8</v>
      </c>
    </row>
    <row r="24" spans="5:15">
      <c r="E24">
        <v>23</v>
      </c>
      <c r="F24">
        <v>1105</v>
      </c>
      <c r="G24">
        <v>1115</v>
      </c>
      <c r="H24">
        <v>1119</v>
      </c>
      <c r="I24">
        <v>1150</v>
      </c>
      <c r="J24">
        <v>2</v>
      </c>
      <c r="K24">
        <v>5</v>
      </c>
      <c r="L24">
        <v>4</v>
      </c>
      <c r="M24">
        <v>3</v>
      </c>
      <c r="N24" t="s">
        <v>63</v>
      </c>
      <c r="O24">
        <v>8</v>
      </c>
    </row>
    <row r="25" spans="5:15">
      <c r="E25">
        <v>24</v>
      </c>
      <c r="F25">
        <v>1155</v>
      </c>
      <c r="G25">
        <v>1165</v>
      </c>
      <c r="H25">
        <v>1169</v>
      </c>
      <c r="I25">
        <v>1200</v>
      </c>
      <c r="J25">
        <v>2</v>
      </c>
      <c r="K25">
        <v>5</v>
      </c>
      <c r="L25">
        <v>4</v>
      </c>
      <c r="M25">
        <v>3</v>
      </c>
      <c r="N25" t="s">
        <v>63</v>
      </c>
      <c r="O25">
        <v>8</v>
      </c>
    </row>
    <row r="26" spans="5:15">
      <c r="E26">
        <v>25</v>
      </c>
      <c r="F26">
        <v>1205</v>
      </c>
      <c r="G26">
        <v>1215</v>
      </c>
      <c r="H26">
        <v>1219</v>
      </c>
      <c r="I26">
        <v>1250</v>
      </c>
      <c r="J26">
        <v>2</v>
      </c>
      <c r="K26">
        <v>5</v>
      </c>
      <c r="L26">
        <v>4</v>
      </c>
      <c r="M26">
        <v>3</v>
      </c>
      <c r="N26" t="s">
        <v>63</v>
      </c>
      <c r="O26">
        <v>8</v>
      </c>
    </row>
    <row r="27" spans="5:15">
      <c r="E27">
        <v>26</v>
      </c>
      <c r="F27">
        <v>1255</v>
      </c>
      <c r="G27">
        <v>1265</v>
      </c>
      <c r="H27">
        <v>1269</v>
      </c>
      <c r="I27">
        <v>1300</v>
      </c>
      <c r="J27">
        <v>2</v>
      </c>
      <c r="K27">
        <v>5</v>
      </c>
      <c r="L27">
        <v>4</v>
      </c>
      <c r="M27">
        <v>3</v>
      </c>
      <c r="N27" t="s">
        <v>63</v>
      </c>
      <c r="O27">
        <v>8</v>
      </c>
    </row>
    <row r="28" spans="5:15">
      <c r="E28">
        <v>27</v>
      </c>
      <c r="F28">
        <v>1305</v>
      </c>
      <c r="G28">
        <v>1315</v>
      </c>
      <c r="H28">
        <v>1319</v>
      </c>
      <c r="I28">
        <v>1350</v>
      </c>
      <c r="J28">
        <v>2</v>
      </c>
      <c r="K28">
        <v>5</v>
      </c>
      <c r="L28">
        <v>4</v>
      </c>
      <c r="M28">
        <v>3</v>
      </c>
      <c r="N28" t="s">
        <v>63</v>
      </c>
      <c r="O28">
        <v>8</v>
      </c>
    </row>
    <row r="29" spans="5:15">
      <c r="E29">
        <v>28</v>
      </c>
      <c r="F29">
        <v>1355</v>
      </c>
      <c r="G29">
        <v>1365</v>
      </c>
      <c r="H29">
        <v>1369</v>
      </c>
      <c r="I29">
        <v>1400</v>
      </c>
      <c r="J29">
        <v>2</v>
      </c>
      <c r="K29">
        <v>5</v>
      </c>
      <c r="L29">
        <v>4</v>
      </c>
      <c r="M29">
        <v>3</v>
      </c>
      <c r="N29" t="s">
        <v>63</v>
      </c>
      <c r="O29">
        <v>8</v>
      </c>
    </row>
    <row r="30" spans="5:15">
      <c r="E30">
        <v>29</v>
      </c>
      <c r="F30">
        <v>1405</v>
      </c>
      <c r="G30">
        <v>1415</v>
      </c>
      <c r="H30">
        <v>1419</v>
      </c>
      <c r="I30">
        <v>1450</v>
      </c>
      <c r="J30">
        <v>2</v>
      </c>
      <c r="K30">
        <v>5</v>
      </c>
      <c r="L30">
        <v>4</v>
      </c>
      <c r="M30">
        <v>3</v>
      </c>
      <c r="N30" t="s">
        <v>63</v>
      </c>
      <c r="O30">
        <v>8</v>
      </c>
    </row>
    <row r="31" spans="5:15">
      <c r="E31">
        <v>30</v>
      </c>
      <c r="F31">
        <v>1455</v>
      </c>
      <c r="G31">
        <v>1465</v>
      </c>
      <c r="H31">
        <v>1469</v>
      </c>
      <c r="I31">
        <v>1500</v>
      </c>
      <c r="J31">
        <v>2</v>
      </c>
      <c r="K31">
        <v>5</v>
      </c>
      <c r="L31">
        <v>4</v>
      </c>
      <c r="M31">
        <v>3</v>
      </c>
      <c r="N31" t="s">
        <v>63</v>
      </c>
      <c r="O31">
        <v>8</v>
      </c>
    </row>
    <row r="32" spans="5:15">
      <c r="E32">
        <v>31</v>
      </c>
      <c r="F32">
        <v>1505</v>
      </c>
      <c r="G32">
        <v>1515</v>
      </c>
      <c r="H32">
        <v>1519</v>
      </c>
      <c r="I32">
        <v>1550</v>
      </c>
      <c r="J32">
        <v>2</v>
      </c>
      <c r="K32">
        <v>5</v>
      </c>
      <c r="L32">
        <v>4</v>
      </c>
      <c r="M32">
        <v>3</v>
      </c>
      <c r="N32" t="s">
        <v>63</v>
      </c>
      <c r="O32">
        <v>8</v>
      </c>
    </row>
    <row r="33" spans="5:15">
      <c r="E33">
        <v>32</v>
      </c>
      <c r="F33">
        <v>1555</v>
      </c>
      <c r="G33">
        <v>1565</v>
      </c>
      <c r="H33">
        <v>1569</v>
      </c>
      <c r="I33">
        <v>1600</v>
      </c>
      <c r="J33">
        <v>2</v>
      </c>
      <c r="K33">
        <v>5</v>
      </c>
      <c r="L33">
        <v>4</v>
      </c>
      <c r="M33">
        <v>3</v>
      </c>
      <c r="N33" t="s">
        <v>63</v>
      </c>
      <c r="O33">
        <v>8</v>
      </c>
    </row>
    <row r="34" spans="5:15">
      <c r="E34">
        <v>33</v>
      </c>
      <c r="F34">
        <v>1605</v>
      </c>
      <c r="G34">
        <v>1615</v>
      </c>
      <c r="H34">
        <v>1619</v>
      </c>
      <c r="I34">
        <v>1650</v>
      </c>
      <c r="J34">
        <v>2</v>
      </c>
      <c r="K34">
        <v>5</v>
      </c>
      <c r="L34">
        <v>4</v>
      </c>
      <c r="M34">
        <v>3</v>
      </c>
      <c r="N34" t="s">
        <v>63</v>
      </c>
      <c r="O34">
        <v>8</v>
      </c>
    </row>
    <row r="35" spans="5:15">
      <c r="E35">
        <v>34</v>
      </c>
      <c r="F35">
        <v>1655</v>
      </c>
      <c r="G35">
        <v>1665</v>
      </c>
      <c r="H35">
        <v>1669</v>
      </c>
      <c r="I35">
        <v>1700</v>
      </c>
      <c r="J35">
        <v>2</v>
      </c>
      <c r="K35">
        <v>5</v>
      </c>
      <c r="L35">
        <v>4</v>
      </c>
      <c r="M35">
        <v>3</v>
      </c>
      <c r="N35" t="s">
        <v>63</v>
      </c>
      <c r="O35">
        <v>8</v>
      </c>
    </row>
    <row r="36" spans="5:15">
      <c r="E36">
        <v>35</v>
      </c>
      <c r="F36">
        <v>1705</v>
      </c>
      <c r="G36">
        <v>1715</v>
      </c>
      <c r="H36">
        <v>1719</v>
      </c>
      <c r="I36">
        <v>1750</v>
      </c>
      <c r="J36">
        <v>2</v>
      </c>
      <c r="K36">
        <v>5</v>
      </c>
      <c r="L36">
        <v>4</v>
      </c>
      <c r="M36">
        <v>3</v>
      </c>
      <c r="N36" t="s">
        <v>63</v>
      </c>
      <c r="O36">
        <v>8</v>
      </c>
    </row>
  </sheetData>
  <sheetProtection password="EA2A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D36"/>
  <sheetViews>
    <sheetView workbookViewId="0"/>
  </sheetViews>
  <sheetFormatPr defaultRowHeight="15"/>
  <cols>
    <col min="4" max="4" width="19.5703125" bestFit="1" customWidth="1"/>
  </cols>
  <sheetData>
    <row r="1" spans="1:30" s="1" customFormat="1" ht="15.75">
      <c r="A1" s="1" t="s">
        <v>58</v>
      </c>
      <c r="B1" s="1" t="s">
        <v>69</v>
      </c>
      <c r="C1" s="1" t="s">
        <v>70</v>
      </c>
      <c r="D1" s="1" t="s">
        <v>71</v>
      </c>
      <c r="E1" s="1" t="s">
        <v>72</v>
      </c>
      <c r="F1" s="1" t="s">
        <v>73</v>
      </c>
      <c r="G1" s="1" t="s">
        <v>74</v>
      </c>
      <c r="H1" s="1" t="s">
        <v>63</v>
      </c>
      <c r="I1" s="1" t="s">
        <v>75</v>
      </c>
      <c r="J1" s="1" t="s">
        <v>76</v>
      </c>
      <c r="K1" s="1" t="s">
        <v>77</v>
      </c>
      <c r="L1" s="1" t="s">
        <v>78</v>
      </c>
      <c r="M1" s="1" t="s">
        <v>79</v>
      </c>
      <c r="N1" s="1" t="s">
        <v>80</v>
      </c>
      <c r="O1" s="1" t="s">
        <v>85</v>
      </c>
      <c r="P1" s="1" t="s">
        <v>86</v>
      </c>
      <c r="Q1" s="1" t="s">
        <v>87</v>
      </c>
      <c r="R1" s="1" t="s">
        <v>88</v>
      </c>
      <c r="S1" s="1" t="s">
        <v>89</v>
      </c>
      <c r="T1" s="1" t="s">
        <v>104</v>
      </c>
      <c r="U1" s="4" t="s">
        <v>111</v>
      </c>
      <c r="V1" s="4" t="s">
        <v>105</v>
      </c>
      <c r="W1" s="4" t="s">
        <v>106</v>
      </c>
      <c r="X1" s="1" t="s">
        <v>107</v>
      </c>
      <c r="Y1" s="4" t="s">
        <v>112</v>
      </c>
      <c r="Z1" s="1" t="s">
        <v>109</v>
      </c>
      <c r="AA1" s="4" t="s">
        <v>113</v>
      </c>
      <c r="AB1" s="1" t="s">
        <v>110</v>
      </c>
      <c r="AC1" s="4" t="s">
        <v>114</v>
      </c>
      <c r="AD1" s="4" t="s">
        <v>115</v>
      </c>
    </row>
    <row r="2" spans="1:30">
      <c r="A2">
        <v>1</v>
      </c>
      <c r="B2">
        <v>1</v>
      </c>
      <c r="C2">
        <v>980002</v>
      </c>
      <c r="D2" s="2">
        <v>41536.017218287037</v>
      </c>
      <c r="E2">
        <v>71.87</v>
      </c>
      <c r="F2">
        <v>35.935000000000002</v>
      </c>
      <c r="G2">
        <v>-135.1</v>
      </c>
      <c r="H2">
        <v>-90.2</v>
      </c>
      <c r="I2">
        <f xml:space="preserve">   2.75</f>
        <v>2.75</v>
      </c>
      <c r="J2">
        <v>15.145</v>
      </c>
      <c r="K2">
        <v>-44.134999999999998</v>
      </c>
      <c r="L2">
        <v>24.446000000000002</v>
      </c>
      <c r="M2">
        <f xml:space="preserve">   0</f>
        <v>0</v>
      </c>
      <c r="N2" t="s">
        <v>81</v>
      </c>
      <c r="O2">
        <v>32</v>
      </c>
      <c r="P2">
        <v>326024</v>
      </c>
      <c r="Q2">
        <v>1373</v>
      </c>
      <c r="R2">
        <v>467</v>
      </c>
      <c r="S2">
        <v>99</v>
      </c>
      <c r="T2" s="5">
        <v>7.4656840610565842</v>
      </c>
      <c r="U2" s="5">
        <v>0.3637420318093057</v>
      </c>
      <c r="V2" s="5">
        <v>-90.256823947068071</v>
      </c>
      <c r="W2" s="5">
        <v>1.4456435153099884E-2</v>
      </c>
      <c r="X2" s="5">
        <v>0.73420865619797515</v>
      </c>
      <c r="Y2" s="5">
        <v>3.7932474982816419E-2</v>
      </c>
      <c r="Z2" s="5">
        <v>3.2717339584062461</v>
      </c>
      <c r="AA2" s="5">
        <v>0.11999079768380519</v>
      </c>
      <c r="AB2" t="s">
        <v>116</v>
      </c>
      <c r="AC2" t="s">
        <v>116</v>
      </c>
      <c r="AD2" s="5">
        <v>1.3436664310264848</v>
      </c>
    </row>
    <row r="3" spans="1:30">
      <c r="A3">
        <v>2</v>
      </c>
      <c r="B3">
        <v>2</v>
      </c>
      <c r="C3">
        <v>980002</v>
      </c>
      <c r="D3" s="2">
        <v>41536.033415393518</v>
      </c>
      <c r="E3">
        <v>71.87</v>
      </c>
      <c r="F3">
        <v>35.935000000000002</v>
      </c>
      <c r="G3">
        <v>-135.1</v>
      </c>
      <c r="H3">
        <v>-90.2</v>
      </c>
      <c r="I3">
        <f xml:space="preserve">   2.75</f>
        <v>2.75</v>
      </c>
      <c r="J3">
        <v>11.85</v>
      </c>
      <c r="K3">
        <v>-44.155000000000001</v>
      </c>
      <c r="L3">
        <v>24.385999999999999</v>
      </c>
      <c r="M3">
        <f xml:space="preserve">   0</f>
        <v>0</v>
      </c>
      <c r="N3" t="s">
        <v>81</v>
      </c>
      <c r="O3">
        <v>32</v>
      </c>
      <c r="P3">
        <v>280913</v>
      </c>
      <c r="Q3">
        <v>1174</v>
      </c>
      <c r="R3">
        <v>433</v>
      </c>
      <c r="S3">
        <v>71</v>
      </c>
      <c r="T3" s="5">
        <v>7.5676979170278615</v>
      </c>
      <c r="U3" s="5">
        <v>0.31316825329819126</v>
      </c>
      <c r="V3" s="5">
        <v>-90.290757566449543</v>
      </c>
      <c r="W3" s="5">
        <v>1.1388468808015018E-2</v>
      </c>
      <c r="X3" s="5">
        <v>0.68000021251085141</v>
      </c>
      <c r="Y3" s="5">
        <v>2.8724953408873218E-2</v>
      </c>
      <c r="Z3" s="5">
        <v>3.2374433863665364</v>
      </c>
      <c r="AA3" s="5">
        <v>9.3756663711383748E-2</v>
      </c>
      <c r="AB3" t="s">
        <v>116</v>
      </c>
      <c r="AC3" t="s">
        <v>116</v>
      </c>
      <c r="AD3" s="5">
        <v>1.0753955764543359</v>
      </c>
    </row>
    <row r="4" spans="1:30">
      <c r="A4">
        <v>3</v>
      </c>
      <c r="B4">
        <v>3</v>
      </c>
      <c r="C4">
        <v>980002</v>
      </c>
      <c r="D4" s="2">
        <v>41536.047264351851</v>
      </c>
      <c r="E4">
        <v>71.87</v>
      </c>
      <c r="F4">
        <v>35.935000000000002</v>
      </c>
      <c r="G4">
        <v>-135.1</v>
      </c>
      <c r="H4">
        <v>-90.2</v>
      </c>
      <c r="I4">
        <f xml:space="preserve">   2.75</f>
        <v>2.75</v>
      </c>
      <c r="J4">
        <v>8.6</v>
      </c>
      <c r="K4">
        <v>-44.414000000000001</v>
      </c>
      <c r="L4">
        <v>24.353000000000002</v>
      </c>
      <c r="M4">
        <f xml:space="preserve">   0</f>
        <v>0</v>
      </c>
      <c r="N4" t="s">
        <v>81</v>
      </c>
      <c r="O4">
        <v>32</v>
      </c>
      <c r="P4">
        <v>300000</v>
      </c>
      <c r="Q4">
        <v>1258</v>
      </c>
      <c r="R4">
        <v>290</v>
      </c>
      <c r="S4">
        <v>85</v>
      </c>
      <c r="T4" s="5">
        <v>6.1223261634775179</v>
      </c>
      <c r="U4" s="5">
        <v>0.3085549241994564</v>
      </c>
      <c r="V4" s="5">
        <v>-90.057406176639859</v>
      </c>
      <c r="W4" s="5">
        <v>2.0718127186059771E-2</v>
      </c>
      <c r="X4" s="5">
        <v>1.0180815134481733</v>
      </c>
      <c r="Y4" s="5">
        <v>6.7202629085084217E-2</v>
      </c>
      <c r="Z4" s="5">
        <v>4.2618739718151604</v>
      </c>
      <c r="AA4" s="5">
        <v>0.19208827142320678</v>
      </c>
      <c r="AB4" t="s">
        <v>116</v>
      </c>
      <c r="AC4" t="s">
        <v>116</v>
      </c>
      <c r="AD4" s="5">
        <v>1.0458396619637478</v>
      </c>
    </row>
    <row r="5" spans="1:30">
      <c r="A5">
        <v>4</v>
      </c>
      <c r="B5">
        <v>4</v>
      </c>
      <c r="C5">
        <v>980002</v>
      </c>
      <c r="D5" s="2">
        <v>41536.061929629628</v>
      </c>
      <c r="E5">
        <v>71.87</v>
      </c>
      <c r="F5">
        <v>35.935000000000002</v>
      </c>
      <c r="G5">
        <v>-135.1</v>
      </c>
      <c r="H5">
        <v>-90.2</v>
      </c>
      <c r="I5">
        <f xml:space="preserve">   2.75</f>
        <v>2.75</v>
      </c>
      <c r="J5">
        <v>5.32</v>
      </c>
      <c r="K5">
        <v>-45.06</v>
      </c>
      <c r="L5">
        <v>24.158999999999999</v>
      </c>
      <c r="M5">
        <f xml:space="preserve">   0</f>
        <v>0</v>
      </c>
      <c r="N5" t="s">
        <v>81</v>
      </c>
      <c r="O5">
        <v>32</v>
      </c>
      <c r="P5">
        <v>300000</v>
      </c>
      <c r="Q5">
        <v>1542</v>
      </c>
      <c r="R5">
        <v>310</v>
      </c>
      <c r="S5">
        <v>97</v>
      </c>
      <c r="T5" s="5">
        <v>6.7365826341615973</v>
      </c>
      <c r="U5" s="5">
        <v>0.24313162507106309</v>
      </c>
      <c r="V5" s="5">
        <v>-90.10514934953234</v>
      </c>
      <c r="W5" s="5">
        <v>1.5079846145657022E-2</v>
      </c>
      <c r="X5" s="5">
        <v>1.0547654316786437</v>
      </c>
      <c r="Y5" s="5">
        <v>5.1560654978630376E-2</v>
      </c>
      <c r="Z5" s="5">
        <v>4.5148883235253123</v>
      </c>
      <c r="AA5" s="5">
        <v>0.16168866925169281</v>
      </c>
      <c r="AB5" t="s">
        <v>116</v>
      </c>
      <c r="AC5" t="s">
        <v>116</v>
      </c>
      <c r="AD5" s="5">
        <v>0.78159739494294733</v>
      </c>
    </row>
    <row r="6" spans="1:30">
      <c r="A6">
        <v>5</v>
      </c>
      <c r="B6">
        <v>5</v>
      </c>
      <c r="C6">
        <v>980002</v>
      </c>
      <c r="D6" s="2">
        <v>41536.079866319444</v>
      </c>
      <c r="E6">
        <v>71.87</v>
      </c>
      <c r="F6">
        <v>35.935000000000002</v>
      </c>
      <c r="G6">
        <v>-135.1</v>
      </c>
      <c r="H6">
        <v>-90.2</v>
      </c>
      <c r="I6">
        <f xml:space="preserve">   2.75</f>
        <v>2.75</v>
      </c>
      <c r="J6">
        <v>5.32</v>
      </c>
      <c r="K6">
        <v>-45.47</v>
      </c>
      <c r="L6">
        <v>24.55</v>
      </c>
      <c r="M6">
        <f xml:space="preserve">   0</f>
        <v>0</v>
      </c>
      <c r="N6" t="s">
        <v>81</v>
      </c>
      <c r="O6">
        <v>32</v>
      </c>
      <c r="P6">
        <v>1000</v>
      </c>
      <c r="Q6">
        <v>5</v>
      </c>
      <c r="R6">
        <v>1</v>
      </c>
      <c r="S6">
        <v>0</v>
      </c>
      <c r="T6" t="s">
        <v>121</v>
      </c>
    </row>
    <row r="7" spans="1:30">
      <c r="A7">
        <v>6</v>
      </c>
      <c r="B7">
        <v>6</v>
      </c>
      <c r="C7">
        <v>980002</v>
      </c>
      <c r="D7" s="2">
        <v>41536.08001041667</v>
      </c>
      <c r="E7">
        <v>71.87</v>
      </c>
      <c r="F7">
        <v>35.935000000000002</v>
      </c>
      <c r="G7">
        <v>-135.1</v>
      </c>
      <c r="H7">
        <v>-90.2</v>
      </c>
      <c r="I7">
        <f xml:space="preserve">   2.75</f>
        <v>2.75</v>
      </c>
      <c r="J7">
        <v>2.085</v>
      </c>
      <c r="K7">
        <v>-45.47</v>
      </c>
      <c r="L7">
        <v>24.55</v>
      </c>
      <c r="M7">
        <f xml:space="preserve">   0</f>
        <v>0</v>
      </c>
      <c r="N7" t="s">
        <v>81</v>
      </c>
      <c r="O7">
        <v>32</v>
      </c>
      <c r="P7">
        <v>460000</v>
      </c>
      <c r="Q7">
        <v>2229</v>
      </c>
      <c r="R7">
        <v>326</v>
      </c>
      <c r="S7">
        <v>146</v>
      </c>
      <c r="T7" s="5">
        <v>3.5022974815384953</v>
      </c>
      <c r="U7" s="5">
        <v>0.19710978218640449</v>
      </c>
      <c r="V7" s="5">
        <v>-90.067411127128878</v>
      </c>
      <c r="W7" s="5">
        <v>2.2961464029268411E-2</v>
      </c>
      <c r="X7" s="5">
        <v>1.0000545283539994</v>
      </c>
      <c r="Y7" s="5">
        <v>7.4707063441202287E-2</v>
      </c>
      <c r="Z7" s="5">
        <v>3.9090591355715705</v>
      </c>
      <c r="AA7" s="5">
        <v>0.12675344647841161</v>
      </c>
      <c r="AB7" t="s">
        <v>116</v>
      </c>
      <c r="AC7" t="s">
        <v>116</v>
      </c>
      <c r="AD7" s="5">
        <v>0.94869247242665888</v>
      </c>
    </row>
    <row r="8" spans="1:30">
      <c r="A8">
        <v>7</v>
      </c>
      <c r="B8">
        <v>7</v>
      </c>
      <c r="C8">
        <v>980002</v>
      </c>
      <c r="D8" s="2">
        <v>41536.105896759262</v>
      </c>
      <c r="E8">
        <v>71.87</v>
      </c>
      <c r="F8">
        <v>35.935000000000002</v>
      </c>
      <c r="G8">
        <v>-135.1</v>
      </c>
      <c r="H8">
        <v>-90.2</v>
      </c>
      <c r="I8">
        <f xml:space="preserve">   2.75</f>
        <v>2.75</v>
      </c>
      <c r="J8">
        <v>-1.25</v>
      </c>
      <c r="K8">
        <v>-45.588000000000001</v>
      </c>
      <c r="L8">
        <v>24.576000000000001</v>
      </c>
      <c r="M8">
        <f xml:space="preserve">   0</f>
        <v>0</v>
      </c>
      <c r="N8" t="s">
        <v>81</v>
      </c>
      <c r="O8">
        <v>32</v>
      </c>
      <c r="P8">
        <v>460000</v>
      </c>
      <c r="Q8">
        <v>1924</v>
      </c>
      <c r="R8">
        <v>420</v>
      </c>
      <c r="S8">
        <v>127</v>
      </c>
      <c r="T8" s="5">
        <v>5.2705972455851571</v>
      </c>
      <c r="U8" s="5">
        <v>0.2642578976642852</v>
      </c>
      <c r="V8" s="5">
        <v>-90.04619926510459</v>
      </c>
      <c r="W8" s="5">
        <v>2.1176193991113857E-2</v>
      </c>
      <c r="X8" s="5">
        <v>1.0846516454134634</v>
      </c>
      <c r="Y8" s="5">
        <v>7.4993278468201169E-2</v>
      </c>
      <c r="Z8" s="5">
        <v>4.1798580682643101</v>
      </c>
      <c r="AA8" s="5">
        <v>0.18707194023385718</v>
      </c>
      <c r="AB8" t="s">
        <v>116</v>
      </c>
      <c r="AC8" t="s">
        <v>116</v>
      </c>
      <c r="AD8" s="5">
        <v>1.1131881861345105</v>
      </c>
    </row>
    <row r="9" spans="1:30">
      <c r="A9">
        <v>8</v>
      </c>
      <c r="B9">
        <v>8</v>
      </c>
      <c r="C9">
        <v>980002</v>
      </c>
      <c r="D9" s="2">
        <v>41536.128258217592</v>
      </c>
      <c r="E9">
        <v>71.87</v>
      </c>
      <c r="F9">
        <v>35.935000000000002</v>
      </c>
      <c r="G9">
        <v>-135.1</v>
      </c>
      <c r="H9">
        <v>-90.2</v>
      </c>
      <c r="I9">
        <f xml:space="preserve">   2.75</f>
        <v>2.75</v>
      </c>
      <c r="J9">
        <v>-4.5599999999999996</v>
      </c>
      <c r="K9">
        <v>-45.457999999999998</v>
      </c>
      <c r="L9">
        <v>24.724</v>
      </c>
      <c r="M9">
        <f xml:space="preserve">   0</f>
        <v>0</v>
      </c>
      <c r="N9" t="s">
        <v>81</v>
      </c>
      <c r="O9">
        <v>32</v>
      </c>
      <c r="P9">
        <v>300000</v>
      </c>
      <c r="Q9">
        <v>1230</v>
      </c>
      <c r="R9">
        <v>308</v>
      </c>
      <c r="S9">
        <v>86</v>
      </c>
      <c r="T9" s="5">
        <v>7.0290026129847494</v>
      </c>
      <c r="U9" s="5">
        <v>0.27181980565060149</v>
      </c>
      <c r="V9" s="5">
        <v>-90.106334329566025</v>
      </c>
      <c r="W9" s="5">
        <v>1.6386749055373368E-2</v>
      </c>
      <c r="X9" s="5">
        <v>1.0936371301776069</v>
      </c>
      <c r="Y9" s="5">
        <v>5.8544233763580172E-2</v>
      </c>
      <c r="Z9" s="5">
        <v>4.4696122744928326</v>
      </c>
      <c r="AA9" s="5">
        <v>0.1920361801902091</v>
      </c>
      <c r="AB9" t="s">
        <v>116</v>
      </c>
      <c r="AC9" t="s">
        <v>116</v>
      </c>
      <c r="AD9" s="5">
        <v>0.85136545742344982</v>
      </c>
    </row>
    <row r="10" spans="1:30">
      <c r="A10">
        <v>9</v>
      </c>
      <c r="B10">
        <v>9</v>
      </c>
      <c r="C10">
        <v>980002</v>
      </c>
      <c r="D10" s="2">
        <v>41536.142604398148</v>
      </c>
      <c r="E10">
        <v>71.87</v>
      </c>
      <c r="F10">
        <v>35.935000000000002</v>
      </c>
      <c r="G10">
        <v>-135.1</v>
      </c>
      <c r="H10">
        <v>-90.2</v>
      </c>
      <c r="I10">
        <f xml:space="preserve">   2.75</f>
        <v>2.75</v>
      </c>
      <c r="J10">
        <v>-7.8250000000000002</v>
      </c>
      <c r="K10">
        <v>-44.984999999999999</v>
      </c>
      <c r="L10">
        <v>24.416</v>
      </c>
      <c r="M10">
        <f xml:space="preserve">   0</f>
        <v>0</v>
      </c>
      <c r="N10" t="s">
        <v>81</v>
      </c>
      <c r="O10">
        <v>32</v>
      </c>
      <c r="P10">
        <v>300000</v>
      </c>
      <c r="Q10">
        <v>1215</v>
      </c>
      <c r="R10">
        <v>353</v>
      </c>
      <c r="S10">
        <v>90</v>
      </c>
      <c r="T10" s="5">
        <v>7.1565081292609278</v>
      </c>
      <c r="U10" s="5">
        <v>0.34439723910818409</v>
      </c>
      <c r="V10" s="5">
        <v>-90.163187081587409</v>
      </c>
      <c r="W10" s="5">
        <v>1.858315141701266E-2</v>
      </c>
      <c r="X10" s="5">
        <v>0.95190856699873494</v>
      </c>
      <c r="Y10" s="5">
        <v>5.6668799900456111E-2</v>
      </c>
      <c r="Z10" s="5">
        <v>4.1613077882530858</v>
      </c>
      <c r="AA10" s="5">
        <v>0.18133918919110689</v>
      </c>
      <c r="AB10" t="s">
        <v>116</v>
      </c>
      <c r="AC10" t="s">
        <v>116</v>
      </c>
      <c r="AD10" s="5">
        <v>1.1512557505334846</v>
      </c>
    </row>
    <row r="11" spans="1:30">
      <c r="A11">
        <v>10</v>
      </c>
      <c r="B11">
        <v>10</v>
      </c>
      <c r="C11">
        <v>980002</v>
      </c>
      <c r="D11" s="2">
        <v>41536.156772569448</v>
      </c>
      <c r="E11">
        <v>71.87</v>
      </c>
      <c r="F11">
        <v>35.935000000000002</v>
      </c>
      <c r="G11">
        <v>-135.1</v>
      </c>
      <c r="H11">
        <v>-90.2</v>
      </c>
      <c r="I11">
        <f xml:space="preserve">   2.75</f>
        <v>2.75</v>
      </c>
      <c r="J11">
        <v>-11.074999999999999</v>
      </c>
      <c r="K11">
        <v>-45.372999999999998</v>
      </c>
      <c r="L11">
        <v>24.431000000000001</v>
      </c>
      <c r="M11">
        <f xml:space="preserve">   0</f>
        <v>0</v>
      </c>
      <c r="N11" t="s">
        <v>81</v>
      </c>
      <c r="O11">
        <v>32</v>
      </c>
      <c r="P11">
        <v>300000</v>
      </c>
      <c r="Q11">
        <v>1182</v>
      </c>
      <c r="R11">
        <v>375</v>
      </c>
      <c r="S11">
        <v>86</v>
      </c>
      <c r="T11" s="5">
        <v>6.7382585990664614</v>
      </c>
      <c r="U11" s="5">
        <v>0.2612781727089738</v>
      </c>
      <c r="V11" s="5">
        <v>-90.32369192563867</v>
      </c>
      <c r="W11" s="5">
        <v>1.2112999958292492E-2</v>
      </c>
      <c r="X11" s="5">
        <v>0.76223199404227793</v>
      </c>
      <c r="Y11" s="5">
        <v>3.1664149410313674E-2</v>
      </c>
      <c r="Z11" s="5">
        <v>3.1380725911099394</v>
      </c>
      <c r="AA11" s="5">
        <v>9.2527726690122075E-2</v>
      </c>
      <c r="AB11" t="s">
        <v>116</v>
      </c>
      <c r="AC11" t="s">
        <v>116</v>
      </c>
      <c r="AD11" s="5">
        <v>0.96776184952699906</v>
      </c>
    </row>
    <row r="12" spans="1:30">
      <c r="A12">
        <v>11</v>
      </c>
      <c r="B12">
        <v>11</v>
      </c>
      <c r="C12">
        <v>980002</v>
      </c>
      <c r="D12" s="2">
        <v>41536.170545601854</v>
      </c>
      <c r="E12">
        <v>71.87</v>
      </c>
      <c r="F12">
        <v>35.935000000000002</v>
      </c>
      <c r="G12">
        <v>-135.1</v>
      </c>
      <c r="H12">
        <v>-90.2</v>
      </c>
      <c r="I12">
        <f xml:space="preserve">   2.75</f>
        <v>2.75</v>
      </c>
      <c r="J12">
        <v>-14.37</v>
      </c>
      <c r="K12">
        <v>-45.664999999999999</v>
      </c>
      <c r="L12">
        <v>24.393000000000001</v>
      </c>
      <c r="M12">
        <f xml:space="preserve">   0</f>
        <v>0</v>
      </c>
      <c r="N12" t="s">
        <v>81</v>
      </c>
      <c r="O12">
        <v>32</v>
      </c>
      <c r="P12">
        <v>300000</v>
      </c>
      <c r="Q12">
        <v>1177</v>
      </c>
      <c r="R12">
        <v>383</v>
      </c>
      <c r="S12">
        <v>92</v>
      </c>
      <c r="T12" s="5">
        <v>6.1965763963806388</v>
      </c>
      <c r="U12" s="5">
        <v>0.33645251707436824</v>
      </c>
      <c r="V12" s="5">
        <v>-90.263779391031719</v>
      </c>
      <c r="W12" s="5">
        <v>1.6390248303887037E-2</v>
      </c>
      <c r="X12" s="5">
        <v>0.74781175731496363</v>
      </c>
      <c r="Y12" s="5">
        <v>4.3413417584732009E-2</v>
      </c>
      <c r="Z12" s="5">
        <v>3.2100649878985736</v>
      </c>
      <c r="AA12" s="5">
        <v>0.1172064186179942</v>
      </c>
      <c r="AB12" t="s">
        <v>116</v>
      </c>
      <c r="AC12" t="s">
        <v>116</v>
      </c>
      <c r="AD12" s="5">
        <v>1.2566406702147215</v>
      </c>
    </row>
    <row r="13" spans="1:30">
      <c r="A13">
        <v>12</v>
      </c>
      <c r="B13">
        <v>12</v>
      </c>
      <c r="C13">
        <v>980002</v>
      </c>
      <c r="D13" s="2">
        <v>41536.184264699077</v>
      </c>
      <c r="E13">
        <v>71.87</v>
      </c>
      <c r="F13">
        <v>35.935000000000002</v>
      </c>
      <c r="G13">
        <v>-135.1</v>
      </c>
      <c r="H13">
        <v>-90.2</v>
      </c>
      <c r="I13">
        <f xml:space="preserve">   2.75</f>
        <v>2.75</v>
      </c>
      <c r="J13">
        <v>-14.37</v>
      </c>
      <c r="K13">
        <v>-48.529000000000003</v>
      </c>
      <c r="L13">
        <v>24.306000000000001</v>
      </c>
      <c r="M13">
        <f xml:space="preserve">   0</f>
        <v>0</v>
      </c>
      <c r="N13" t="s">
        <v>81</v>
      </c>
      <c r="O13">
        <v>32</v>
      </c>
      <c r="P13">
        <v>1000</v>
      </c>
      <c r="Q13">
        <v>4</v>
      </c>
      <c r="R13">
        <v>2</v>
      </c>
      <c r="S13">
        <v>0</v>
      </c>
      <c r="T13" t="s">
        <v>121</v>
      </c>
    </row>
    <row r="14" spans="1:30">
      <c r="A14">
        <v>13</v>
      </c>
      <c r="B14">
        <v>13</v>
      </c>
      <c r="C14">
        <v>980002</v>
      </c>
      <c r="D14" s="2">
        <v>41536.184406828703</v>
      </c>
      <c r="E14">
        <v>71.87</v>
      </c>
      <c r="F14">
        <v>35.935000000000002</v>
      </c>
      <c r="G14">
        <v>-135.1</v>
      </c>
      <c r="H14">
        <v>-90.2</v>
      </c>
      <c r="I14">
        <f xml:space="preserve">   2.75</f>
        <v>2.75</v>
      </c>
      <c r="J14">
        <v>-40.445</v>
      </c>
      <c r="K14">
        <v>-48.529000000000003</v>
      </c>
      <c r="L14">
        <v>24.306000000000001</v>
      </c>
      <c r="M14">
        <f xml:space="preserve">   0</f>
        <v>0</v>
      </c>
      <c r="N14" t="s">
        <v>81</v>
      </c>
      <c r="O14">
        <v>32</v>
      </c>
      <c r="P14">
        <v>300000</v>
      </c>
      <c r="Q14">
        <v>1181</v>
      </c>
      <c r="R14">
        <v>421</v>
      </c>
      <c r="S14">
        <v>86</v>
      </c>
      <c r="T14" s="5">
        <v>7.8407116920809283</v>
      </c>
      <c r="U14" s="5">
        <v>0.44949189242031129</v>
      </c>
      <c r="V14" s="5">
        <v>-90.2395219679658</v>
      </c>
      <c r="W14" s="5">
        <v>1.9224604106885354E-2</v>
      </c>
      <c r="X14" s="5">
        <v>0.83588067690429868</v>
      </c>
      <c r="Y14" s="5">
        <v>5.3493864000702808E-2</v>
      </c>
      <c r="Z14" s="5">
        <v>3.5020818835843235</v>
      </c>
      <c r="AA14" s="5">
        <v>0.17659472763230355</v>
      </c>
      <c r="AB14" t="s">
        <v>116</v>
      </c>
      <c r="AC14" t="s">
        <v>116</v>
      </c>
      <c r="AD14" s="5">
        <v>1.5366443246362085</v>
      </c>
    </row>
    <row r="15" spans="1:30">
      <c r="A15">
        <v>14</v>
      </c>
      <c r="B15">
        <v>14</v>
      </c>
      <c r="C15">
        <v>980002</v>
      </c>
      <c r="D15" s="2">
        <v>41536.198217939818</v>
      </c>
      <c r="E15">
        <v>71.87</v>
      </c>
      <c r="F15">
        <v>35.935000000000002</v>
      </c>
      <c r="G15">
        <v>-135.1</v>
      </c>
      <c r="H15">
        <v>-90.2</v>
      </c>
      <c r="I15">
        <f xml:space="preserve">   8</f>
        <v>8</v>
      </c>
      <c r="J15">
        <v>15.145</v>
      </c>
      <c r="K15">
        <v>-48.529000000000003</v>
      </c>
      <c r="L15">
        <v>24.306000000000001</v>
      </c>
      <c r="M15">
        <f xml:space="preserve">   0</f>
        <v>0</v>
      </c>
      <c r="N15" t="s">
        <v>81</v>
      </c>
      <c r="O15">
        <v>32</v>
      </c>
      <c r="P15">
        <v>1000</v>
      </c>
      <c r="Q15">
        <v>4</v>
      </c>
      <c r="R15">
        <v>1</v>
      </c>
      <c r="S15">
        <v>0</v>
      </c>
      <c r="T15" t="s">
        <v>121</v>
      </c>
    </row>
    <row r="16" spans="1:30">
      <c r="A16">
        <v>15</v>
      </c>
      <c r="B16">
        <v>15</v>
      </c>
      <c r="C16">
        <v>980002</v>
      </c>
      <c r="D16" s="2">
        <v>41536.198476620368</v>
      </c>
      <c r="E16">
        <v>71.87</v>
      </c>
      <c r="F16">
        <v>35.935000000000002</v>
      </c>
      <c r="G16">
        <v>-135.1</v>
      </c>
      <c r="H16">
        <v>-90.2</v>
      </c>
      <c r="I16">
        <f xml:space="preserve">   8</f>
        <v>8</v>
      </c>
      <c r="J16">
        <v>15.145</v>
      </c>
      <c r="K16">
        <v>-41.784999999999997</v>
      </c>
      <c r="L16">
        <v>24.446000000000002</v>
      </c>
      <c r="M16">
        <f xml:space="preserve">   0</f>
        <v>0</v>
      </c>
      <c r="N16" t="s">
        <v>81</v>
      </c>
      <c r="O16">
        <v>32</v>
      </c>
      <c r="P16">
        <v>450000</v>
      </c>
      <c r="Q16">
        <v>1765</v>
      </c>
      <c r="R16">
        <v>449</v>
      </c>
      <c r="S16">
        <v>116</v>
      </c>
      <c r="T16" s="5">
        <v>4.4144083288588769</v>
      </c>
      <c r="U16" s="5">
        <v>0.23751817291298574</v>
      </c>
      <c r="V16" s="5">
        <v>-90.27442625113882</v>
      </c>
      <c r="W16" s="5">
        <v>1.558738032166236E-2</v>
      </c>
      <c r="X16" s="5">
        <v>0.70473308840622284</v>
      </c>
      <c r="Y16" s="5">
        <v>4.1104746950524101E-2</v>
      </c>
      <c r="Z16" s="5">
        <v>2.9175677894457883</v>
      </c>
      <c r="AA16" s="5">
        <v>8.2417168982420075E-2</v>
      </c>
      <c r="AB16" t="s">
        <v>116</v>
      </c>
      <c r="AC16" t="s">
        <v>116</v>
      </c>
      <c r="AD16" s="5">
        <v>1.2212887190735415</v>
      </c>
    </row>
    <row r="17" spans="1:30">
      <c r="A17">
        <v>16</v>
      </c>
      <c r="B17">
        <v>16</v>
      </c>
      <c r="C17">
        <v>980002</v>
      </c>
      <c r="D17" s="2">
        <v>41536.219013657406</v>
      </c>
      <c r="E17">
        <v>71.87</v>
      </c>
      <c r="F17">
        <v>35.935000000000002</v>
      </c>
      <c r="G17">
        <v>-135.1</v>
      </c>
      <c r="H17">
        <v>-90.2</v>
      </c>
      <c r="I17">
        <f xml:space="preserve">   8</f>
        <v>8</v>
      </c>
      <c r="J17">
        <v>11.85</v>
      </c>
      <c r="K17">
        <v>-41.805</v>
      </c>
      <c r="L17">
        <v>24.385999999999999</v>
      </c>
      <c r="M17">
        <f xml:space="preserve">   0</f>
        <v>0</v>
      </c>
      <c r="N17" t="s">
        <v>81</v>
      </c>
      <c r="O17">
        <v>32</v>
      </c>
      <c r="P17">
        <v>450000</v>
      </c>
      <c r="Q17">
        <v>1767</v>
      </c>
      <c r="R17">
        <v>434</v>
      </c>
      <c r="S17">
        <v>123</v>
      </c>
      <c r="T17" s="5">
        <v>4.1216097584880531</v>
      </c>
      <c r="U17" s="5">
        <v>0.22333680626143909</v>
      </c>
      <c r="V17" s="5">
        <v>-90.281633321367252</v>
      </c>
      <c r="W17" s="5">
        <v>1.5833974078087076E-2</v>
      </c>
      <c r="X17" s="5">
        <v>0.70404508587849601</v>
      </c>
      <c r="Y17" s="5">
        <v>4.1845105942032772E-2</v>
      </c>
      <c r="Z17" s="5">
        <v>2.9157820753151449</v>
      </c>
      <c r="AA17" s="5">
        <v>7.9157445554881661E-2</v>
      </c>
      <c r="AB17" t="s">
        <v>116</v>
      </c>
      <c r="AC17" t="s">
        <v>116</v>
      </c>
      <c r="AD17" s="5">
        <v>1.1719682655131436</v>
      </c>
    </row>
    <row r="18" spans="1:30">
      <c r="A18">
        <v>17</v>
      </c>
      <c r="B18">
        <v>17</v>
      </c>
      <c r="C18">
        <v>980002</v>
      </c>
      <c r="D18" s="2">
        <v>41536.239555208333</v>
      </c>
      <c r="E18">
        <v>71.87</v>
      </c>
      <c r="F18">
        <v>35.935000000000002</v>
      </c>
      <c r="G18">
        <v>-135.1</v>
      </c>
      <c r="H18">
        <v>-90.2</v>
      </c>
      <c r="I18">
        <f xml:space="preserve">   8</f>
        <v>8</v>
      </c>
      <c r="J18">
        <v>8.6</v>
      </c>
      <c r="K18">
        <v>-42.064</v>
      </c>
      <c r="L18">
        <v>24.353000000000002</v>
      </c>
      <c r="M18">
        <f xml:space="preserve">   0</f>
        <v>0</v>
      </c>
      <c r="N18" t="s">
        <v>81</v>
      </c>
      <c r="O18">
        <v>32</v>
      </c>
      <c r="P18">
        <v>450000</v>
      </c>
      <c r="Q18">
        <v>1766</v>
      </c>
      <c r="R18">
        <v>379</v>
      </c>
      <c r="S18">
        <v>130</v>
      </c>
      <c r="T18" s="5">
        <v>3.7755832283416666</v>
      </c>
      <c r="U18" s="5">
        <v>0.2448069590305853</v>
      </c>
      <c r="V18" s="5">
        <v>-90.231750477231216</v>
      </c>
      <c r="W18" s="5">
        <v>2.3224595369651581E-2</v>
      </c>
      <c r="X18" s="5">
        <v>0.85988168145437138</v>
      </c>
      <c r="Y18" s="5">
        <v>6.7629933689492397E-2</v>
      </c>
      <c r="Z18" s="5">
        <v>3.5153994911958661</v>
      </c>
      <c r="AA18" s="5">
        <v>0.1188597053275634</v>
      </c>
      <c r="AB18" t="s">
        <v>116</v>
      </c>
      <c r="AC18" t="s">
        <v>116</v>
      </c>
      <c r="AD18" s="5">
        <v>1.2273932943231196</v>
      </c>
    </row>
    <row r="19" spans="1:30">
      <c r="A19">
        <v>18</v>
      </c>
      <c r="B19">
        <v>18</v>
      </c>
      <c r="C19">
        <v>980002</v>
      </c>
      <c r="D19" s="2">
        <v>41536.260171875001</v>
      </c>
      <c r="E19">
        <v>71.87</v>
      </c>
      <c r="F19">
        <v>35.935000000000002</v>
      </c>
      <c r="G19">
        <v>-135.1</v>
      </c>
      <c r="H19">
        <v>-90.2</v>
      </c>
      <c r="I19">
        <f xml:space="preserve">   8</f>
        <v>8</v>
      </c>
      <c r="J19">
        <v>5.32</v>
      </c>
      <c r="K19">
        <v>-42.71</v>
      </c>
      <c r="L19">
        <v>24.158999999999999</v>
      </c>
      <c r="M19">
        <f xml:space="preserve">   0</f>
        <v>0</v>
      </c>
      <c r="N19" t="s">
        <v>81</v>
      </c>
      <c r="O19">
        <v>32</v>
      </c>
      <c r="P19">
        <v>450000</v>
      </c>
      <c r="Q19">
        <v>1756</v>
      </c>
      <c r="R19">
        <v>288</v>
      </c>
      <c r="S19">
        <v>130</v>
      </c>
      <c r="T19" s="5">
        <v>4.3337655365162577</v>
      </c>
      <c r="U19" s="5">
        <v>0.35073789543315392</v>
      </c>
      <c r="V19" s="5">
        <v>-89.947091641392547</v>
      </c>
      <c r="W19" s="5">
        <v>3.3393412636243743E-2</v>
      </c>
      <c r="X19" s="5">
        <v>1.3645930695478683</v>
      </c>
      <c r="Y19" s="5">
        <v>0.15416140609245046</v>
      </c>
      <c r="Z19" s="5">
        <v>4.5922073002977619</v>
      </c>
      <c r="AA19" s="5">
        <v>0.33959637767507617</v>
      </c>
      <c r="AB19" t="s">
        <v>116</v>
      </c>
      <c r="AC19" t="s">
        <v>116</v>
      </c>
      <c r="AD19" s="5">
        <v>1.1155199054195042</v>
      </c>
    </row>
    <row r="20" spans="1:30">
      <c r="A20">
        <v>19</v>
      </c>
      <c r="B20">
        <v>19</v>
      </c>
      <c r="C20">
        <v>980002</v>
      </c>
      <c r="D20" s="2">
        <v>41536.280596643519</v>
      </c>
      <c r="E20">
        <v>71.87</v>
      </c>
      <c r="F20">
        <v>35.935000000000002</v>
      </c>
      <c r="G20">
        <v>-135.1</v>
      </c>
      <c r="H20">
        <v>-90.2</v>
      </c>
      <c r="I20">
        <f xml:space="preserve">   8</f>
        <v>8</v>
      </c>
      <c r="J20">
        <v>2.085</v>
      </c>
      <c r="K20">
        <v>-43.119</v>
      </c>
      <c r="L20">
        <v>24.55</v>
      </c>
      <c r="M20">
        <f xml:space="preserve">   0</f>
        <v>0</v>
      </c>
      <c r="N20" t="s">
        <v>81</v>
      </c>
      <c r="O20">
        <v>32</v>
      </c>
      <c r="P20">
        <v>485000</v>
      </c>
      <c r="Q20">
        <v>1896</v>
      </c>
      <c r="R20">
        <v>272</v>
      </c>
      <c r="S20">
        <v>117</v>
      </c>
      <c r="T20" s="5">
        <v>3.1605114166892561</v>
      </c>
      <c r="U20" s="5">
        <v>0.43924973490800145</v>
      </c>
      <c r="V20" s="5">
        <v>-90.071002062749159</v>
      </c>
      <c r="W20" s="5">
        <v>4.9938493031020055E-2</v>
      </c>
      <c r="X20" s="5">
        <v>1.3793349548332126</v>
      </c>
      <c r="Y20" s="5">
        <v>0.26904837046073332</v>
      </c>
      <c r="Z20" s="5">
        <v>4.9985432861498831</v>
      </c>
      <c r="AA20" s="5">
        <v>0.45999808059758768</v>
      </c>
      <c r="AB20" t="s">
        <v>116</v>
      </c>
      <c r="AC20" t="s">
        <v>116</v>
      </c>
      <c r="AD20" s="5">
        <v>1.269327933353126</v>
      </c>
    </row>
    <row r="21" spans="1:30">
      <c r="A21">
        <v>20</v>
      </c>
      <c r="B21">
        <v>20</v>
      </c>
      <c r="C21">
        <v>980002</v>
      </c>
      <c r="D21" s="2">
        <v>41536.302626504628</v>
      </c>
      <c r="E21">
        <v>71.87</v>
      </c>
      <c r="F21">
        <v>35.935000000000002</v>
      </c>
      <c r="G21">
        <v>-135.1</v>
      </c>
      <c r="H21">
        <v>-90.2</v>
      </c>
      <c r="I21">
        <f xml:space="preserve">   8</f>
        <v>8</v>
      </c>
      <c r="J21">
        <v>-1.25</v>
      </c>
      <c r="K21">
        <v>-43.238</v>
      </c>
      <c r="L21">
        <v>24.576000000000001</v>
      </c>
      <c r="M21">
        <f xml:space="preserve">   0</f>
        <v>0</v>
      </c>
      <c r="N21" t="s">
        <v>81</v>
      </c>
      <c r="O21">
        <v>32</v>
      </c>
      <c r="P21">
        <v>485000</v>
      </c>
      <c r="Q21">
        <v>1898</v>
      </c>
      <c r="R21">
        <v>311</v>
      </c>
      <c r="S21">
        <v>139</v>
      </c>
      <c r="T21" s="5">
        <v>4.9761479706583698</v>
      </c>
      <c r="U21" s="5">
        <v>0.63296502737021187</v>
      </c>
      <c r="V21" s="5">
        <v>-90.068540166729875</v>
      </c>
      <c r="W21" s="5">
        <v>3.5278389995811711E-2</v>
      </c>
      <c r="X21" s="5">
        <v>1.5884056785973588</v>
      </c>
      <c r="Y21" s="5">
        <v>0.25582765000528401</v>
      </c>
      <c r="Z21" s="5">
        <v>4.9244891948003868</v>
      </c>
      <c r="AA21" s="5">
        <v>0.69836482525154397</v>
      </c>
      <c r="AB21" t="s">
        <v>116</v>
      </c>
      <c r="AC21" t="s">
        <v>116</v>
      </c>
      <c r="AD21" s="5">
        <v>1.1373616542544438</v>
      </c>
    </row>
    <row r="22" spans="1:30">
      <c r="A22">
        <v>21</v>
      </c>
      <c r="B22">
        <v>21</v>
      </c>
      <c r="C22">
        <v>980002</v>
      </c>
      <c r="D22" s="2">
        <v>41536.324698379627</v>
      </c>
      <c r="E22">
        <v>71.87</v>
      </c>
      <c r="F22">
        <v>35.935000000000002</v>
      </c>
      <c r="G22">
        <v>-135.1</v>
      </c>
      <c r="H22">
        <v>-90.2</v>
      </c>
      <c r="I22">
        <f xml:space="preserve">   8</f>
        <v>8</v>
      </c>
      <c r="J22">
        <v>-4.5599999999999996</v>
      </c>
      <c r="K22">
        <v>-43.107999999999997</v>
      </c>
      <c r="L22">
        <v>24.724</v>
      </c>
      <c r="M22">
        <f xml:space="preserve">   0</f>
        <v>0</v>
      </c>
      <c r="N22" t="s">
        <v>81</v>
      </c>
      <c r="O22">
        <v>32</v>
      </c>
      <c r="P22">
        <v>450000</v>
      </c>
      <c r="Q22">
        <v>1765</v>
      </c>
      <c r="R22">
        <v>372</v>
      </c>
      <c r="S22">
        <v>117</v>
      </c>
      <c r="T22" s="5">
        <v>4.6631661112771789</v>
      </c>
      <c r="U22" s="5">
        <v>0.1927483875531035</v>
      </c>
      <c r="V22" s="5">
        <v>-90.065374614921566</v>
      </c>
      <c r="W22" s="5">
        <v>1.7092003134122836E-2</v>
      </c>
      <c r="X22" s="5">
        <v>1.0337332024568178</v>
      </c>
      <c r="Y22" s="5">
        <v>5.7034159556748711E-2</v>
      </c>
      <c r="Z22" s="5">
        <v>3.9327775042171251</v>
      </c>
      <c r="AA22" s="5">
        <v>0.12612251340721226</v>
      </c>
      <c r="AB22" t="s">
        <v>116</v>
      </c>
      <c r="AC22" t="s">
        <v>116</v>
      </c>
      <c r="AD22" s="5">
        <v>0.85865626054957844</v>
      </c>
    </row>
    <row r="23" spans="1:30">
      <c r="A23">
        <v>22</v>
      </c>
      <c r="B23">
        <v>22</v>
      </c>
      <c r="C23">
        <v>980002</v>
      </c>
      <c r="D23" s="2">
        <v>41536.345234722219</v>
      </c>
      <c r="E23">
        <v>71.87</v>
      </c>
      <c r="F23">
        <v>35.935000000000002</v>
      </c>
      <c r="G23">
        <v>-135.1</v>
      </c>
      <c r="H23">
        <v>-90.2</v>
      </c>
      <c r="I23">
        <f xml:space="preserve">   8</f>
        <v>8</v>
      </c>
      <c r="J23">
        <v>-7.8250000000000002</v>
      </c>
      <c r="K23">
        <v>-42.634999999999998</v>
      </c>
      <c r="L23">
        <v>24.416</v>
      </c>
      <c r="M23">
        <f xml:space="preserve">   0</f>
        <v>0</v>
      </c>
      <c r="N23" t="s">
        <v>81</v>
      </c>
      <c r="O23">
        <v>32</v>
      </c>
      <c r="P23">
        <v>450000</v>
      </c>
      <c r="Q23">
        <v>1760</v>
      </c>
      <c r="R23">
        <v>365</v>
      </c>
      <c r="S23">
        <v>99</v>
      </c>
      <c r="T23" s="5">
        <v>4.0489967160080269</v>
      </c>
      <c r="U23" s="5">
        <v>0.20479625578324714</v>
      </c>
      <c r="V23" s="5">
        <v>-90.23897005944589</v>
      </c>
      <c r="W23" s="5">
        <v>1.6988567937720963E-2</v>
      </c>
      <c r="X23" s="5">
        <v>0.8076276643466459</v>
      </c>
      <c r="Y23" s="5">
        <v>4.7159568264166896E-2</v>
      </c>
      <c r="Z23" s="5">
        <v>3.0860230473466919</v>
      </c>
      <c r="AA23" s="5">
        <v>8.755509738061279E-2</v>
      </c>
      <c r="AB23" t="s">
        <v>116</v>
      </c>
      <c r="AC23" t="s">
        <v>116</v>
      </c>
      <c r="AD23" s="5">
        <v>1.0579658954178734</v>
      </c>
    </row>
    <row r="24" spans="1:30">
      <c r="A24">
        <v>23</v>
      </c>
      <c r="B24">
        <v>23</v>
      </c>
      <c r="C24">
        <v>980002</v>
      </c>
      <c r="D24" s="2">
        <v>41536.365703703705</v>
      </c>
      <c r="E24">
        <v>71.87</v>
      </c>
      <c r="F24">
        <v>35.935000000000002</v>
      </c>
      <c r="G24">
        <v>-135.1</v>
      </c>
      <c r="H24">
        <v>-90.2</v>
      </c>
      <c r="I24">
        <f xml:space="preserve">   8</f>
        <v>8</v>
      </c>
      <c r="J24">
        <v>-11.074999999999999</v>
      </c>
      <c r="K24">
        <v>-43.023000000000003</v>
      </c>
      <c r="L24">
        <v>24.431000000000001</v>
      </c>
      <c r="M24">
        <f xml:space="preserve">   0</f>
        <v>0</v>
      </c>
      <c r="N24" t="s">
        <v>81</v>
      </c>
      <c r="O24">
        <v>32</v>
      </c>
      <c r="P24">
        <v>450000</v>
      </c>
      <c r="Q24">
        <v>1761</v>
      </c>
      <c r="R24">
        <v>441</v>
      </c>
      <c r="S24">
        <v>130</v>
      </c>
      <c r="T24" s="5">
        <v>4.4271200392470886</v>
      </c>
      <c r="U24" s="5">
        <v>0.17406303013135643</v>
      </c>
      <c r="V24" s="5">
        <v>-90.261717136880904</v>
      </c>
      <c r="W24" s="5">
        <v>1.1423546195280269E-2</v>
      </c>
      <c r="X24" s="5">
        <v>0.70327585042101193</v>
      </c>
      <c r="Y24" s="5">
        <v>2.9961214262037569E-2</v>
      </c>
      <c r="Z24" s="5">
        <v>2.7170390706556091</v>
      </c>
      <c r="AA24" s="5">
        <v>5.9731778115600376E-2</v>
      </c>
      <c r="AB24" t="s">
        <v>116</v>
      </c>
      <c r="AC24" t="s">
        <v>116</v>
      </c>
      <c r="AD24" s="5">
        <v>0.91394011464762237</v>
      </c>
    </row>
    <row r="25" spans="1:30">
      <c r="A25">
        <v>24</v>
      </c>
      <c r="B25">
        <v>24</v>
      </c>
      <c r="C25">
        <v>980002</v>
      </c>
      <c r="D25" s="2">
        <v>41536.386188425924</v>
      </c>
      <c r="E25">
        <v>71.87</v>
      </c>
      <c r="F25">
        <v>35.935000000000002</v>
      </c>
      <c r="G25">
        <v>-135.1</v>
      </c>
      <c r="H25">
        <v>-90.2</v>
      </c>
      <c r="I25">
        <f xml:space="preserve">   8</f>
        <v>8</v>
      </c>
      <c r="J25">
        <v>-14.37</v>
      </c>
      <c r="K25">
        <v>-43.314999999999998</v>
      </c>
      <c r="L25">
        <v>24.393000000000001</v>
      </c>
      <c r="M25">
        <f xml:space="preserve">   0</f>
        <v>0</v>
      </c>
      <c r="N25" t="s">
        <v>81</v>
      </c>
      <c r="O25">
        <v>32</v>
      </c>
      <c r="P25">
        <v>450000</v>
      </c>
      <c r="Q25">
        <v>1761</v>
      </c>
      <c r="R25">
        <v>432</v>
      </c>
      <c r="S25">
        <v>113</v>
      </c>
      <c r="T25" s="5">
        <v>4.7985753925241257</v>
      </c>
      <c r="U25" s="5">
        <v>0.17917854246094514</v>
      </c>
      <c r="V25" s="5">
        <v>-90.241658602244058</v>
      </c>
      <c r="W25" s="5">
        <v>1.1213296923675375E-2</v>
      </c>
      <c r="X25" s="5">
        <v>0.72848940074322621</v>
      </c>
      <c r="Y25" s="5">
        <v>2.9643046200990345E-2</v>
      </c>
      <c r="Z25" s="5">
        <v>2.7539184244584276</v>
      </c>
      <c r="AA25" s="5">
        <v>6.3134720995119228E-2</v>
      </c>
      <c r="AB25" t="s">
        <v>116</v>
      </c>
      <c r="AC25" t="s">
        <v>116</v>
      </c>
      <c r="AD25" s="5">
        <v>0.91804316171154532</v>
      </c>
    </row>
    <row r="26" spans="1:30">
      <c r="A26">
        <v>25</v>
      </c>
      <c r="B26">
        <v>25</v>
      </c>
      <c r="C26">
        <v>980002</v>
      </c>
      <c r="D26" s="2">
        <v>41536.406704050925</v>
      </c>
      <c r="E26">
        <v>71.87</v>
      </c>
      <c r="F26">
        <v>35.935000000000002</v>
      </c>
      <c r="G26">
        <v>-135.1</v>
      </c>
      <c r="H26">
        <v>-90.2</v>
      </c>
      <c r="I26">
        <f xml:space="preserve">   8</f>
        <v>8</v>
      </c>
      <c r="J26">
        <v>-14.37</v>
      </c>
      <c r="K26">
        <v>-46.179000000000002</v>
      </c>
      <c r="L26">
        <v>24.306000000000001</v>
      </c>
      <c r="M26">
        <f xml:space="preserve">   0</f>
        <v>0</v>
      </c>
      <c r="N26" t="s">
        <v>81</v>
      </c>
      <c r="O26">
        <v>32</v>
      </c>
      <c r="P26">
        <v>1000</v>
      </c>
      <c r="Q26">
        <v>4</v>
      </c>
      <c r="R26">
        <v>1</v>
      </c>
      <c r="S26">
        <v>0</v>
      </c>
      <c r="T26" s="5">
        <v>0.7124952729064139</v>
      </c>
      <c r="U26" s="5">
        <v>3.0059786323954865E-3</v>
      </c>
      <c r="V26" s="5">
        <v>-89.345600332974385</v>
      </c>
      <c r="W26" s="5">
        <v>1.02362551376346E-3</v>
      </c>
      <c r="X26" s="5">
        <v>6.639851399537397E-2</v>
      </c>
      <c r="Y26" s="5">
        <v>6.5599935438466841E-4</v>
      </c>
      <c r="Z26" s="5">
        <v>1.5076270523979662E-7</v>
      </c>
      <c r="AA26" s="5">
        <v>1.9334393349635702E-5</v>
      </c>
      <c r="AB26" t="s">
        <v>116</v>
      </c>
      <c r="AC26" t="s">
        <v>116</v>
      </c>
      <c r="AD26" s="5">
        <v>1.2830727690697964E-4</v>
      </c>
    </row>
    <row r="27" spans="1:30">
      <c r="A27">
        <v>26</v>
      </c>
      <c r="B27">
        <v>26</v>
      </c>
      <c r="C27">
        <v>980002</v>
      </c>
      <c r="D27" s="2">
        <v>41536.406855324072</v>
      </c>
      <c r="E27">
        <v>71.87</v>
      </c>
      <c r="F27">
        <v>35.935000000000002</v>
      </c>
      <c r="G27">
        <v>-135.1</v>
      </c>
      <c r="H27">
        <v>-90.2</v>
      </c>
      <c r="I27">
        <f xml:space="preserve">   8</f>
        <v>8</v>
      </c>
      <c r="J27">
        <v>-40.445</v>
      </c>
      <c r="K27">
        <v>-46.179000000000002</v>
      </c>
      <c r="L27">
        <v>24.306000000000001</v>
      </c>
      <c r="M27">
        <f xml:space="preserve">   0</f>
        <v>0</v>
      </c>
      <c r="N27" t="s">
        <v>81</v>
      </c>
      <c r="O27">
        <v>32</v>
      </c>
      <c r="P27">
        <v>450000</v>
      </c>
      <c r="Q27">
        <v>1758</v>
      </c>
      <c r="R27">
        <v>382</v>
      </c>
      <c r="S27">
        <v>110</v>
      </c>
      <c r="T27" s="5">
        <v>4.2904878172557357</v>
      </c>
      <c r="U27" s="5">
        <v>0.22252691482697887</v>
      </c>
      <c r="V27" s="5">
        <v>-90.21027386827744</v>
      </c>
      <c r="W27" s="5">
        <v>1.6702027215545437E-2</v>
      </c>
      <c r="X27" s="5">
        <v>0.78042791024966951</v>
      </c>
      <c r="Y27" s="5">
        <v>4.5129791131632298E-2</v>
      </c>
      <c r="Z27" s="5">
        <v>2.5432769431154045</v>
      </c>
      <c r="AA27" s="5">
        <v>8.612245736852403E-2</v>
      </c>
      <c r="AB27" t="s">
        <v>116</v>
      </c>
      <c r="AC27" t="s">
        <v>116</v>
      </c>
      <c r="AD27" s="5">
        <v>1.1941282917547238</v>
      </c>
    </row>
    <row r="28" spans="1:30">
      <c r="A28">
        <v>27</v>
      </c>
      <c r="B28">
        <v>27</v>
      </c>
      <c r="C28">
        <v>980002</v>
      </c>
      <c r="D28" s="2">
        <v>41536.427350694445</v>
      </c>
      <c r="E28">
        <v>71.87</v>
      </c>
      <c r="F28">
        <v>35.935000000000002</v>
      </c>
      <c r="G28">
        <v>-135.1</v>
      </c>
      <c r="H28">
        <v>-90.2</v>
      </c>
      <c r="I28">
        <f xml:space="preserve">  10</f>
        <v>10</v>
      </c>
      <c r="J28">
        <v>2.085</v>
      </c>
      <c r="K28">
        <v>-46.179000000000002</v>
      </c>
      <c r="L28">
        <v>24.306000000000001</v>
      </c>
      <c r="M28">
        <f xml:space="preserve">   0</f>
        <v>0</v>
      </c>
      <c r="N28" t="s">
        <v>81</v>
      </c>
      <c r="O28">
        <v>32</v>
      </c>
      <c r="P28">
        <v>450000</v>
      </c>
      <c r="Q28">
        <v>0</v>
      </c>
      <c r="R28">
        <v>382</v>
      </c>
      <c r="S28">
        <v>110</v>
      </c>
      <c r="T28" s="5">
        <v>4.2904878172557357</v>
      </c>
      <c r="U28" s="5">
        <v>0.22252691482697887</v>
      </c>
      <c r="V28" s="5">
        <v>-90.21027386827744</v>
      </c>
      <c r="W28" s="5">
        <v>1.6702027215545437E-2</v>
      </c>
      <c r="X28" s="5">
        <v>0.78042791024966951</v>
      </c>
      <c r="Y28" s="5">
        <v>4.5129791131632298E-2</v>
      </c>
      <c r="Z28" s="5">
        <v>2.5432769431154045</v>
      </c>
      <c r="AA28" s="5">
        <v>8.612245736852403E-2</v>
      </c>
      <c r="AB28" t="s">
        <v>116</v>
      </c>
      <c r="AC28" t="s">
        <v>116</v>
      </c>
      <c r="AD28" s="5">
        <v>1.1941282917547238</v>
      </c>
    </row>
    <row r="29" spans="1:30">
      <c r="A29">
        <v>28</v>
      </c>
      <c r="B29">
        <v>40</v>
      </c>
      <c r="C29">
        <v>980002</v>
      </c>
      <c r="D29" s="2">
        <v>41536.448859027776</v>
      </c>
      <c r="E29">
        <v>71.87</v>
      </c>
      <c r="F29">
        <v>35.935000000000002</v>
      </c>
      <c r="G29">
        <v>-135.1</v>
      </c>
      <c r="H29">
        <v>-90.2</v>
      </c>
      <c r="I29">
        <f xml:space="preserve">   4</f>
        <v>4</v>
      </c>
      <c r="J29">
        <v>8.6</v>
      </c>
      <c r="K29">
        <v>-43.514000000000003</v>
      </c>
      <c r="L29">
        <v>24.353000000000002</v>
      </c>
      <c r="M29">
        <f xml:space="preserve">   0</f>
        <v>0</v>
      </c>
      <c r="N29" t="s">
        <v>81</v>
      </c>
      <c r="O29">
        <v>32</v>
      </c>
      <c r="P29">
        <v>350000</v>
      </c>
      <c r="Q29">
        <v>1369</v>
      </c>
      <c r="R29">
        <v>334</v>
      </c>
      <c r="S29">
        <v>71</v>
      </c>
      <c r="T29" s="5">
        <v>7.652475786846499</v>
      </c>
      <c r="U29" s="5">
        <v>0.40687872208014075</v>
      </c>
      <c r="V29" s="5">
        <v>-90.006808784630749</v>
      </c>
      <c r="W29" s="5">
        <v>2.2850785167113471E-2</v>
      </c>
      <c r="X29" s="5">
        <v>1.2728608192560789</v>
      </c>
      <c r="Y29" s="5">
        <v>9.6456244281904593E-2</v>
      </c>
      <c r="Z29" s="5">
        <v>4.3133539689050648</v>
      </c>
      <c r="AA29" s="5">
        <v>0.36055812578228297</v>
      </c>
      <c r="AB29" t="s">
        <v>116</v>
      </c>
      <c r="AC29" t="s">
        <v>116</v>
      </c>
      <c r="AD29" s="5">
        <v>1.1795490698153179</v>
      </c>
    </row>
    <row r="30" spans="1:30">
      <c r="A30">
        <v>29</v>
      </c>
      <c r="B30">
        <v>41</v>
      </c>
      <c r="C30">
        <v>980002</v>
      </c>
      <c r="D30" s="2">
        <v>41536.464866666669</v>
      </c>
      <c r="E30">
        <v>71.87</v>
      </c>
      <c r="F30">
        <v>35.935000000000002</v>
      </c>
      <c r="G30">
        <v>-135.1</v>
      </c>
      <c r="H30">
        <v>-90.2</v>
      </c>
      <c r="I30">
        <f xml:space="preserve">   4</f>
        <v>4</v>
      </c>
      <c r="J30">
        <v>8.6</v>
      </c>
      <c r="K30">
        <v>-44.16</v>
      </c>
      <c r="L30">
        <v>24.158999999999999</v>
      </c>
      <c r="M30">
        <f xml:space="preserve">   0</f>
        <v>0</v>
      </c>
      <c r="N30" t="s">
        <v>81</v>
      </c>
      <c r="O30">
        <v>32</v>
      </c>
      <c r="P30">
        <v>1000</v>
      </c>
      <c r="Q30">
        <v>4</v>
      </c>
      <c r="R30">
        <v>2</v>
      </c>
      <c r="S30">
        <v>0</v>
      </c>
    </row>
    <row r="31" spans="1:30">
      <c r="A31">
        <v>30</v>
      </c>
      <c r="B31">
        <v>42</v>
      </c>
      <c r="C31">
        <v>980002</v>
      </c>
      <c r="D31" s="2">
        <v>41536.465084837961</v>
      </c>
      <c r="E31">
        <v>71.87</v>
      </c>
      <c r="F31">
        <v>35.935000000000002</v>
      </c>
      <c r="G31">
        <v>-135.1</v>
      </c>
      <c r="H31">
        <v>-90.2</v>
      </c>
      <c r="I31">
        <f xml:space="preserve">   4</f>
        <v>4</v>
      </c>
      <c r="J31">
        <v>5.32</v>
      </c>
      <c r="K31">
        <v>-44.16</v>
      </c>
      <c r="L31">
        <v>24.158999999999999</v>
      </c>
      <c r="M31">
        <f xml:space="preserve">   0</f>
        <v>0</v>
      </c>
      <c r="N31" t="s">
        <v>81</v>
      </c>
      <c r="O31">
        <v>32</v>
      </c>
      <c r="P31">
        <v>350000</v>
      </c>
      <c r="Q31">
        <v>1368</v>
      </c>
      <c r="R31">
        <v>285</v>
      </c>
      <c r="S31">
        <v>73</v>
      </c>
      <c r="T31" s="5">
        <v>6.2759064749123894</v>
      </c>
      <c r="U31" s="5">
        <v>0.42382777124899729</v>
      </c>
      <c r="V31" s="5">
        <v>-90.016655967876616</v>
      </c>
      <c r="W31" s="5">
        <v>2.7744891194896325E-2</v>
      </c>
      <c r="X31" s="5">
        <v>1.3331337443658167</v>
      </c>
      <c r="Y31" s="5">
        <v>0.1302436678483411</v>
      </c>
      <c r="Z31" s="5">
        <v>4.1776516541900248</v>
      </c>
      <c r="AA31" s="5">
        <v>0.41023734738360296</v>
      </c>
      <c r="AB31" t="s">
        <v>116</v>
      </c>
      <c r="AC31" t="s">
        <v>116</v>
      </c>
      <c r="AD31" s="5">
        <v>1.1768360324530003</v>
      </c>
    </row>
    <row r="32" spans="1:30">
      <c r="A32">
        <v>31</v>
      </c>
      <c r="B32">
        <v>43</v>
      </c>
      <c r="C32">
        <v>980002</v>
      </c>
      <c r="D32" s="2">
        <v>41536.481019212966</v>
      </c>
      <c r="E32">
        <v>71.87</v>
      </c>
      <c r="F32">
        <v>35.935000000000002</v>
      </c>
      <c r="G32">
        <v>-135.1</v>
      </c>
      <c r="H32">
        <v>-90.2</v>
      </c>
      <c r="I32">
        <f xml:space="preserve">   4</f>
        <v>4</v>
      </c>
      <c r="J32">
        <v>-7.8250000000000002</v>
      </c>
      <c r="K32">
        <v>-44.16</v>
      </c>
      <c r="L32">
        <v>24.416</v>
      </c>
      <c r="M32">
        <f xml:space="preserve">   0</f>
        <v>0</v>
      </c>
      <c r="N32" t="s">
        <v>81</v>
      </c>
      <c r="O32">
        <v>32</v>
      </c>
      <c r="P32">
        <v>1000</v>
      </c>
      <c r="Q32">
        <v>4</v>
      </c>
      <c r="R32">
        <v>1</v>
      </c>
      <c r="S32">
        <v>0</v>
      </c>
    </row>
    <row r="33" spans="1:30">
      <c r="A33">
        <v>32</v>
      </c>
      <c r="B33">
        <v>44</v>
      </c>
      <c r="C33">
        <v>980002</v>
      </c>
      <c r="D33" s="2">
        <v>41536.481175810186</v>
      </c>
      <c r="E33">
        <v>71.87</v>
      </c>
      <c r="F33">
        <v>35.935000000000002</v>
      </c>
      <c r="G33">
        <v>-135.1</v>
      </c>
      <c r="H33">
        <v>-90.2</v>
      </c>
      <c r="I33">
        <f xml:space="preserve">   4</f>
        <v>4</v>
      </c>
      <c r="J33">
        <v>-7.8250000000000002</v>
      </c>
      <c r="K33">
        <v>-44.085000000000001</v>
      </c>
      <c r="L33">
        <v>24.416</v>
      </c>
      <c r="M33">
        <f xml:space="preserve">   0</f>
        <v>0</v>
      </c>
      <c r="N33" t="s">
        <v>81</v>
      </c>
      <c r="O33">
        <v>32</v>
      </c>
      <c r="P33">
        <v>350000</v>
      </c>
      <c r="Q33">
        <v>1368</v>
      </c>
      <c r="R33">
        <v>388</v>
      </c>
      <c r="S33">
        <v>118</v>
      </c>
      <c r="T33" s="5">
        <v>6.1316588955111975</v>
      </c>
      <c r="U33" s="5">
        <v>0.29592553878542055</v>
      </c>
      <c r="V33" s="5">
        <v>-90.236755013514468</v>
      </c>
      <c r="W33" s="5">
        <v>1.8046775481469993E-2</v>
      </c>
      <c r="X33" s="5">
        <v>0.91788474759792149</v>
      </c>
      <c r="Y33" s="5">
        <v>5.4297081219851592E-2</v>
      </c>
      <c r="Z33" s="5">
        <v>4.1254412366137352</v>
      </c>
      <c r="AA33" s="5">
        <v>0.14938592018480915</v>
      </c>
      <c r="AB33" t="s">
        <v>116</v>
      </c>
      <c r="AC33" t="s">
        <v>116</v>
      </c>
      <c r="AD33" s="5">
        <v>1.1149408697702534</v>
      </c>
    </row>
    <row r="34" spans="1:30">
      <c r="A34">
        <v>33</v>
      </c>
      <c r="B34">
        <v>45</v>
      </c>
      <c r="C34">
        <v>980002</v>
      </c>
      <c r="D34" s="2">
        <v>41536.528134143518</v>
      </c>
      <c r="E34">
        <v>71.87</v>
      </c>
      <c r="F34">
        <v>35.935000000000002</v>
      </c>
      <c r="G34">
        <v>-135.1</v>
      </c>
      <c r="H34">
        <v>-90.2</v>
      </c>
      <c r="I34">
        <f xml:space="preserve">   8</f>
        <v>8</v>
      </c>
      <c r="J34">
        <v>5.32</v>
      </c>
      <c r="K34">
        <v>-42.71</v>
      </c>
      <c r="L34">
        <v>24.158999999999999</v>
      </c>
      <c r="M34">
        <f xml:space="preserve">   0</f>
        <v>0</v>
      </c>
      <c r="N34" t="s">
        <v>81</v>
      </c>
      <c r="O34">
        <v>32</v>
      </c>
      <c r="P34">
        <v>450000</v>
      </c>
      <c r="Q34">
        <v>1760</v>
      </c>
      <c r="R34">
        <v>353</v>
      </c>
      <c r="S34">
        <v>149</v>
      </c>
      <c r="T34" s="5">
        <v>3.9541214302294838</v>
      </c>
      <c r="U34" s="5">
        <v>0.289035519203031</v>
      </c>
      <c r="V34" s="5">
        <v>-90.015944528039441</v>
      </c>
      <c r="W34" s="5">
        <v>3.0901801966266199E-2</v>
      </c>
      <c r="X34" s="5">
        <v>1.2231228273038499</v>
      </c>
      <c r="Y34" s="5">
        <v>0.12969204725338146</v>
      </c>
      <c r="Z34" s="5">
        <v>4.9968319792412306</v>
      </c>
      <c r="AA34" s="5">
        <v>0.25864586439686643</v>
      </c>
      <c r="AB34" t="s">
        <v>116</v>
      </c>
      <c r="AC34" t="s">
        <v>116</v>
      </c>
      <c r="AD34" s="5">
        <v>1.0503080119627246</v>
      </c>
    </row>
    <row r="35" spans="1:30">
      <c r="A35">
        <v>34</v>
      </c>
      <c r="B35">
        <v>46</v>
      </c>
      <c r="C35">
        <v>980002</v>
      </c>
      <c r="D35" s="2">
        <v>41536.548612847226</v>
      </c>
      <c r="E35">
        <v>71.87</v>
      </c>
      <c r="F35">
        <v>35.935000000000002</v>
      </c>
      <c r="G35">
        <v>-135.1</v>
      </c>
      <c r="H35">
        <v>-90.2</v>
      </c>
      <c r="I35">
        <f xml:space="preserve">   8</f>
        <v>8</v>
      </c>
      <c r="J35">
        <v>5.32</v>
      </c>
      <c r="K35">
        <v>-43.21</v>
      </c>
      <c r="L35">
        <v>24.158999999999999</v>
      </c>
      <c r="M35">
        <f xml:space="preserve">   0</f>
        <v>0</v>
      </c>
      <c r="N35" t="s">
        <v>81</v>
      </c>
      <c r="O35">
        <v>32</v>
      </c>
      <c r="P35">
        <v>450000</v>
      </c>
      <c r="Q35">
        <v>1764</v>
      </c>
      <c r="R35">
        <v>337</v>
      </c>
      <c r="S35">
        <v>119</v>
      </c>
      <c r="T35" s="5">
        <v>3.7586881599360495</v>
      </c>
      <c r="U35" s="5">
        <v>0.23986673541908646</v>
      </c>
      <c r="V35" s="5">
        <v>-90.057551323470747</v>
      </c>
      <c r="W35" s="5">
        <v>2.70229307566438E-2</v>
      </c>
      <c r="X35" s="5">
        <v>1.0965555395678952</v>
      </c>
      <c r="Y35" s="5">
        <v>9.8197758560597606E-2</v>
      </c>
      <c r="Z35" s="5">
        <v>4.696202103684656</v>
      </c>
      <c r="AA35" s="5">
        <v>0.18240190554801089</v>
      </c>
      <c r="AB35" t="s">
        <v>116</v>
      </c>
      <c r="AC35" t="s">
        <v>116</v>
      </c>
      <c r="AD35" s="5">
        <v>1.0039301684543882</v>
      </c>
    </row>
    <row r="36" spans="1:30">
      <c r="A36">
        <v>35</v>
      </c>
      <c r="B36">
        <v>47</v>
      </c>
      <c r="C36">
        <v>980002</v>
      </c>
      <c r="D36" s="2">
        <v>41536.569165162036</v>
      </c>
      <c r="E36">
        <v>71.87</v>
      </c>
      <c r="F36">
        <v>35.935000000000002</v>
      </c>
      <c r="G36">
        <v>-135.1</v>
      </c>
      <c r="H36">
        <v>-90.2</v>
      </c>
      <c r="I36">
        <f xml:space="preserve">   8</f>
        <v>8</v>
      </c>
      <c r="J36">
        <v>5.32</v>
      </c>
      <c r="K36">
        <v>-44.76</v>
      </c>
      <c r="L36">
        <v>24.158999999999999</v>
      </c>
      <c r="M36">
        <f xml:space="preserve">   0</f>
        <v>0</v>
      </c>
      <c r="N36" t="s">
        <v>81</v>
      </c>
      <c r="O36">
        <v>32</v>
      </c>
      <c r="P36">
        <v>400000</v>
      </c>
      <c r="Q36">
        <v>1561</v>
      </c>
      <c r="R36">
        <v>412</v>
      </c>
      <c r="S36">
        <v>109</v>
      </c>
      <c r="T36" s="5">
        <v>6.3037426962897669</v>
      </c>
      <c r="U36" s="5">
        <v>0.28290587169283576</v>
      </c>
      <c r="V36" s="5">
        <v>-90.063945586319605</v>
      </c>
      <c r="W36" s="5">
        <v>1.7937127924386946E-2</v>
      </c>
      <c r="X36" s="5">
        <v>0.98292908230760789</v>
      </c>
      <c r="Y36" s="5">
        <v>5.6222572795532666E-2</v>
      </c>
      <c r="Z36" s="5">
        <v>4.011091734616949</v>
      </c>
      <c r="AA36" s="5">
        <v>0.16206035108767505</v>
      </c>
      <c r="AB36" t="s">
        <v>116</v>
      </c>
      <c r="AC36" t="s">
        <v>116</v>
      </c>
      <c r="AD36" s="5">
        <v>1.1316789761019157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J1750"/>
  <sheetViews>
    <sheetView topLeftCell="A1606" workbookViewId="0">
      <selection activeCell="Q1781" sqref="Q1781"/>
    </sheetView>
  </sheetViews>
  <sheetFormatPr defaultRowHeight="15"/>
  <sheetData>
    <row r="1" spans="1:2">
      <c r="A1" t="s">
        <v>100</v>
      </c>
      <c r="B1">
        <v>21</v>
      </c>
    </row>
    <row r="2" spans="1:2">
      <c r="A2" t="s">
        <v>0</v>
      </c>
    </row>
    <row r="3" spans="1:2">
      <c r="A3" t="s">
        <v>0</v>
      </c>
    </row>
    <row r="4" spans="1:2">
      <c r="A4" t="s">
        <v>0</v>
      </c>
    </row>
    <row r="5" spans="1:2">
      <c r="A5" t="s">
        <v>1</v>
      </c>
    </row>
    <row r="6" spans="1:2">
      <c r="A6" t="s">
        <v>2</v>
      </c>
    </row>
    <row r="7" spans="1:2">
      <c r="A7" t="s">
        <v>3</v>
      </c>
    </row>
    <row r="8" spans="1:2">
      <c r="A8" t="s">
        <v>4</v>
      </c>
    </row>
    <row r="9" spans="1:2">
      <c r="A9" t="s">
        <v>5</v>
      </c>
    </row>
    <row r="10" spans="1:2">
      <c r="A10" t="s">
        <v>6</v>
      </c>
    </row>
    <row r="11" spans="1:2">
      <c r="A11" t="s">
        <v>7</v>
      </c>
    </row>
    <row r="12" spans="1:2">
      <c r="A12" t="s">
        <v>8</v>
      </c>
    </row>
    <row r="13" spans="1:2">
      <c r="A13" t="s">
        <v>9</v>
      </c>
    </row>
    <row r="14" spans="1:2">
      <c r="A14" t="s">
        <v>10</v>
      </c>
    </row>
    <row r="15" spans="1:2">
      <c r="A15" t="s">
        <v>11</v>
      </c>
    </row>
    <row r="16" spans="1:2">
      <c r="A16" t="s">
        <v>0</v>
      </c>
    </row>
    <row r="17" spans="1:10">
      <c r="A17" t="s">
        <v>0</v>
      </c>
    </row>
    <row r="18" spans="1:10">
      <c r="A18" t="s">
        <v>84</v>
      </c>
      <c r="B18" t="s">
        <v>63</v>
      </c>
      <c r="C18" t="s">
        <v>66</v>
      </c>
      <c r="D18" t="s">
        <v>83</v>
      </c>
      <c r="E18" t="s">
        <v>82</v>
      </c>
      <c r="F18" t="s">
        <v>103</v>
      </c>
    </row>
    <row r="19" spans="1:10">
      <c r="A19">
        <v>1</v>
      </c>
      <c r="B19">
        <v>-91.947999999999993</v>
      </c>
      <c r="C19">
        <v>1373</v>
      </c>
      <c r="D19">
        <v>326024</v>
      </c>
      <c r="E19">
        <v>99</v>
      </c>
      <c r="F19" s="3"/>
      <c r="J19" t="s">
        <v>102</v>
      </c>
    </row>
    <row r="20" spans="1:10">
      <c r="A20">
        <v>2</v>
      </c>
      <c r="B20">
        <v>-91.838999999999999</v>
      </c>
      <c r="C20">
        <v>1373</v>
      </c>
      <c r="D20">
        <v>326024</v>
      </c>
      <c r="E20">
        <v>115</v>
      </c>
      <c r="F20" s="3"/>
    </row>
    <row r="21" spans="1:10">
      <c r="A21">
        <v>3</v>
      </c>
      <c r="B21">
        <v>-91.724000000000004</v>
      </c>
      <c r="C21">
        <v>1373</v>
      </c>
      <c r="D21">
        <v>326024</v>
      </c>
      <c r="E21">
        <v>131</v>
      </c>
      <c r="F21" s="3"/>
    </row>
    <row r="22" spans="1:10">
      <c r="A22">
        <v>4</v>
      </c>
      <c r="B22">
        <v>-91.611999999999995</v>
      </c>
      <c r="C22">
        <v>1373</v>
      </c>
      <c r="D22">
        <v>326024</v>
      </c>
      <c r="E22">
        <v>126</v>
      </c>
      <c r="F22" s="3"/>
    </row>
    <row r="23" spans="1:10">
      <c r="A23">
        <v>5</v>
      </c>
      <c r="B23">
        <v>-91.5</v>
      </c>
      <c r="C23">
        <v>1373</v>
      </c>
      <c r="D23">
        <v>326024</v>
      </c>
      <c r="E23">
        <v>136</v>
      </c>
      <c r="F23" s="3">
        <v>136.59207868802818</v>
      </c>
    </row>
    <row r="24" spans="1:10">
      <c r="A24">
        <v>6</v>
      </c>
      <c r="B24">
        <v>-91.394000000000005</v>
      </c>
      <c r="C24">
        <v>1373</v>
      </c>
      <c r="D24">
        <v>326024</v>
      </c>
      <c r="E24">
        <v>142</v>
      </c>
      <c r="F24" s="3">
        <v>136.88464500582933</v>
      </c>
    </row>
    <row r="25" spans="1:10">
      <c r="A25">
        <v>7</v>
      </c>
      <c r="B25">
        <v>-91.281000000000006</v>
      </c>
      <c r="C25">
        <v>1373</v>
      </c>
      <c r="D25">
        <v>326024</v>
      </c>
      <c r="E25">
        <v>113</v>
      </c>
      <c r="F25" s="3">
        <v>137.89573392192094</v>
      </c>
    </row>
    <row r="26" spans="1:10">
      <c r="A26">
        <v>8</v>
      </c>
      <c r="B26">
        <v>-91.165000000000006</v>
      </c>
      <c r="C26">
        <v>1373</v>
      </c>
      <c r="D26">
        <v>326024</v>
      </c>
      <c r="E26">
        <v>123</v>
      </c>
      <c r="F26" s="3">
        <v>140.95950552495992</v>
      </c>
    </row>
    <row r="27" spans="1:10">
      <c r="A27">
        <v>9</v>
      </c>
      <c r="B27">
        <v>-91.049000000000007</v>
      </c>
      <c r="C27">
        <v>1373</v>
      </c>
      <c r="D27">
        <v>326024</v>
      </c>
      <c r="E27">
        <v>142</v>
      </c>
      <c r="F27" s="3">
        <v>148.83039722958458</v>
      </c>
    </row>
    <row r="28" spans="1:10">
      <c r="A28">
        <v>10</v>
      </c>
      <c r="B28">
        <v>-90.933999999999997</v>
      </c>
      <c r="C28">
        <v>1373</v>
      </c>
      <c r="D28">
        <v>326024</v>
      </c>
      <c r="E28">
        <v>176</v>
      </c>
      <c r="F28" s="3">
        <v>165.92984395939195</v>
      </c>
    </row>
    <row r="29" spans="1:10">
      <c r="A29">
        <v>11</v>
      </c>
      <c r="B29">
        <v>-90.823999999999998</v>
      </c>
      <c r="C29">
        <v>1373</v>
      </c>
      <c r="D29">
        <v>326024</v>
      </c>
      <c r="E29">
        <v>222</v>
      </c>
      <c r="F29" s="3">
        <v>196.02115523045015</v>
      </c>
    </row>
    <row r="30" spans="1:10">
      <c r="A30">
        <v>12</v>
      </c>
      <c r="B30">
        <v>-90.709000000000003</v>
      </c>
      <c r="C30">
        <v>1373</v>
      </c>
      <c r="D30">
        <v>326024</v>
      </c>
      <c r="E30">
        <v>248</v>
      </c>
      <c r="F30" s="3">
        <v>245.28787853890216</v>
      </c>
    </row>
    <row r="31" spans="1:10">
      <c r="A31">
        <v>13</v>
      </c>
      <c r="B31">
        <v>-90.594999999999999</v>
      </c>
      <c r="C31">
        <v>1373</v>
      </c>
      <c r="D31">
        <v>326024</v>
      </c>
      <c r="E31">
        <v>298</v>
      </c>
      <c r="F31" s="3">
        <v>309.42842008825039</v>
      </c>
    </row>
    <row r="32" spans="1:10">
      <c r="A32">
        <v>14</v>
      </c>
      <c r="B32">
        <v>-90.486999999999995</v>
      </c>
      <c r="C32">
        <v>1373</v>
      </c>
      <c r="D32">
        <v>326024</v>
      </c>
      <c r="E32">
        <v>335</v>
      </c>
      <c r="F32" s="3">
        <v>373.63159228909626</v>
      </c>
    </row>
    <row r="33" spans="1:6">
      <c r="A33">
        <v>15</v>
      </c>
      <c r="B33">
        <v>-90.372</v>
      </c>
      <c r="C33">
        <v>1373</v>
      </c>
      <c r="D33">
        <v>326024</v>
      </c>
      <c r="E33">
        <v>467</v>
      </c>
      <c r="F33" s="3">
        <v>427.37685285341661</v>
      </c>
    </row>
    <row r="34" spans="1:6">
      <c r="A34">
        <v>16</v>
      </c>
      <c r="B34">
        <v>-90.256</v>
      </c>
      <c r="C34">
        <v>1373</v>
      </c>
      <c r="D34">
        <v>326024</v>
      </c>
      <c r="E34">
        <v>450</v>
      </c>
      <c r="F34" s="3">
        <v>447.91606094456006</v>
      </c>
    </row>
    <row r="35" spans="1:6">
      <c r="A35">
        <v>17</v>
      </c>
      <c r="B35">
        <v>-90.14</v>
      </c>
      <c r="C35">
        <v>1373</v>
      </c>
      <c r="D35">
        <v>326024</v>
      </c>
      <c r="E35">
        <v>440</v>
      </c>
      <c r="F35" s="3">
        <v>426.8054102157846</v>
      </c>
    </row>
    <row r="36" spans="1:6">
      <c r="A36">
        <v>18</v>
      </c>
      <c r="B36">
        <v>-90.025000000000006</v>
      </c>
      <c r="C36">
        <v>1373</v>
      </c>
      <c r="D36">
        <v>326024</v>
      </c>
      <c r="E36">
        <v>364</v>
      </c>
      <c r="F36" s="3">
        <v>372.70478416922896</v>
      </c>
    </row>
    <row r="37" spans="1:6">
      <c r="A37">
        <v>19</v>
      </c>
      <c r="B37">
        <v>-89.918999999999997</v>
      </c>
      <c r="C37">
        <v>1373</v>
      </c>
      <c r="D37">
        <v>326024</v>
      </c>
      <c r="E37">
        <v>318</v>
      </c>
      <c r="F37" s="3">
        <v>309.64027741668394</v>
      </c>
    </row>
    <row r="38" spans="1:6">
      <c r="A38">
        <v>20</v>
      </c>
      <c r="B38">
        <v>-89.805999999999997</v>
      </c>
      <c r="C38">
        <v>1373</v>
      </c>
      <c r="D38">
        <v>326024</v>
      </c>
      <c r="E38">
        <v>220</v>
      </c>
      <c r="F38" s="3">
        <v>245.97330529121916</v>
      </c>
    </row>
    <row r="39" spans="1:6">
      <c r="A39">
        <v>21</v>
      </c>
      <c r="B39">
        <v>-89.691000000000003</v>
      </c>
      <c r="C39">
        <v>1373</v>
      </c>
      <c r="D39">
        <v>326024</v>
      </c>
      <c r="E39">
        <v>207</v>
      </c>
      <c r="F39" s="3">
        <v>196.49213343271876</v>
      </c>
    </row>
    <row r="40" spans="1:6">
      <c r="A40">
        <v>22</v>
      </c>
      <c r="B40">
        <v>-89.576999999999998</v>
      </c>
      <c r="C40">
        <v>1373</v>
      </c>
      <c r="D40">
        <v>326024</v>
      </c>
      <c r="E40">
        <v>173</v>
      </c>
      <c r="F40" s="3">
        <v>165.39061715930328</v>
      </c>
    </row>
    <row r="41" spans="1:6">
      <c r="A41">
        <v>23</v>
      </c>
      <c r="B41">
        <v>-89.457999999999998</v>
      </c>
      <c r="C41">
        <v>1373</v>
      </c>
      <c r="D41">
        <v>326024</v>
      </c>
      <c r="E41">
        <v>142</v>
      </c>
      <c r="F41" s="3">
        <v>148.1765937703843</v>
      </c>
    </row>
    <row r="42" spans="1:6">
      <c r="A42">
        <v>24</v>
      </c>
      <c r="B42">
        <v>-89.341999999999999</v>
      </c>
      <c r="C42">
        <v>1373</v>
      </c>
      <c r="D42">
        <v>326024</v>
      </c>
      <c r="E42">
        <v>183</v>
      </c>
      <c r="F42" s="3">
        <v>140.68893838961873</v>
      </c>
    </row>
    <row r="43" spans="1:6">
      <c r="A43">
        <v>25</v>
      </c>
      <c r="B43">
        <v>-89.234999999999999</v>
      </c>
      <c r="C43">
        <v>1373</v>
      </c>
      <c r="D43">
        <v>326024</v>
      </c>
      <c r="E43">
        <v>140</v>
      </c>
      <c r="F43" s="3">
        <v>137.93115981163064</v>
      </c>
    </row>
    <row r="44" spans="1:6">
      <c r="A44">
        <v>26</v>
      </c>
      <c r="B44">
        <v>-89.13</v>
      </c>
      <c r="C44">
        <v>1373</v>
      </c>
      <c r="D44">
        <v>326024</v>
      </c>
      <c r="E44">
        <v>151</v>
      </c>
      <c r="F44" s="3">
        <v>136.93621135505941</v>
      </c>
    </row>
    <row r="45" spans="1:6">
      <c r="A45">
        <v>27</v>
      </c>
      <c r="B45">
        <v>-89.016000000000005</v>
      </c>
      <c r="C45">
        <v>1373</v>
      </c>
      <c r="D45">
        <v>326024</v>
      </c>
      <c r="E45">
        <v>144</v>
      </c>
      <c r="F45" s="3">
        <v>136.59543269179571</v>
      </c>
    </row>
    <row r="46" spans="1:6">
      <c r="A46">
        <v>28</v>
      </c>
      <c r="B46">
        <v>-88.896000000000001</v>
      </c>
      <c r="C46">
        <v>1373</v>
      </c>
      <c r="D46">
        <v>326024</v>
      </c>
      <c r="E46">
        <v>136</v>
      </c>
      <c r="F46" s="3">
        <v>136.50487909618749</v>
      </c>
    </row>
    <row r="47" spans="1:6">
      <c r="A47">
        <v>29</v>
      </c>
      <c r="B47">
        <v>-88.790999999999997</v>
      </c>
      <c r="C47">
        <v>1373</v>
      </c>
      <c r="D47">
        <v>326024</v>
      </c>
      <c r="E47">
        <v>125</v>
      </c>
      <c r="F47" s="3">
        <v>136.48707766791037</v>
      </c>
    </row>
    <row r="48" spans="1:6">
      <c r="A48">
        <v>30</v>
      </c>
      <c r="B48">
        <v>-88.671999999999997</v>
      </c>
      <c r="C48">
        <v>1373</v>
      </c>
      <c r="D48">
        <v>326024</v>
      </c>
      <c r="E48">
        <v>143</v>
      </c>
      <c r="F48" s="3"/>
    </row>
    <row r="49" spans="1:6">
      <c r="A49">
        <v>31</v>
      </c>
      <c r="B49">
        <v>-88.56</v>
      </c>
      <c r="C49">
        <v>1373</v>
      </c>
      <c r="D49">
        <v>326024</v>
      </c>
      <c r="E49">
        <v>116</v>
      </c>
      <c r="F49" s="3"/>
    </row>
    <row r="50" spans="1:6">
      <c r="A50">
        <v>32</v>
      </c>
      <c r="B50">
        <v>-88.451999999999998</v>
      </c>
      <c r="C50">
        <v>1373</v>
      </c>
      <c r="D50">
        <v>326024</v>
      </c>
      <c r="E50">
        <v>116</v>
      </c>
      <c r="F50" s="3"/>
    </row>
    <row r="51" spans="1:6">
      <c r="A51" t="s">
        <v>0</v>
      </c>
    </row>
    <row r="52" spans="1:6">
      <c r="A52" t="s">
        <v>0</v>
      </c>
    </row>
    <row r="53" spans="1:6">
      <c r="A53" t="s">
        <v>0</v>
      </c>
    </row>
    <row r="54" spans="1:6">
      <c r="A54" t="s">
        <v>0</v>
      </c>
    </row>
    <row r="55" spans="1:6">
      <c r="A55" t="s">
        <v>12</v>
      </c>
    </row>
    <row r="56" spans="1:6">
      <c r="A56" t="s">
        <v>13</v>
      </c>
    </row>
    <row r="57" spans="1:6">
      <c r="A57" t="s">
        <v>3</v>
      </c>
    </row>
    <row r="58" spans="1:6">
      <c r="A58" t="s">
        <v>4</v>
      </c>
    </row>
    <row r="59" spans="1:6">
      <c r="A59" t="s">
        <v>5</v>
      </c>
    </row>
    <row r="60" spans="1:6">
      <c r="A60" t="s">
        <v>14</v>
      </c>
    </row>
    <row r="61" spans="1:6">
      <c r="A61" t="s">
        <v>7</v>
      </c>
    </row>
    <row r="62" spans="1:6">
      <c r="A62" t="s">
        <v>8</v>
      </c>
    </row>
    <row r="63" spans="1:6">
      <c r="A63" t="s">
        <v>9</v>
      </c>
    </row>
    <row r="64" spans="1:6">
      <c r="A64" t="s">
        <v>10</v>
      </c>
    </row>
    <row r="65" spans="1:10">
      <c r="A65" t="s">
        <v>11</v>
      </c>
    </row>
    <row r="66" spans="1:10">
      <c r="A66" t="s">
        <v>0</v>
      </c>
    </row>
    <row r="67" spans="1:10">
      <c r="A67" t="s">
        <v>0</v>
      </c>
    </row>
    <row r="68" spans="1:10">
      <c r="A68" t="s">
        <v>84</v>
      </c>
      <c r="B68" t="s">
        <v>63</v>
      </c>
      <c r="C68" t="s">
        <v>66</v>
      </c>
      <c r="D68" t="s">
        <v>83</v>
      </c>
      <c r="E68" t="s">
        <v>82</v>
      </c>
      <c r="F68" t="s">
        <v>103</v>
      </c>
    </row>
    <row r="69" spans="1:10">
      <c r="A69">
        <v>1</v>
      </c>
      <c r="B69">
        <v>-91.947999999999993</v>
      </c>
      <c r="C69">
        <v>1174</v>
      </c>
      <c r="D69">
        <v>280913</v>
      </c>
      <c r="E69">
        <v>71</v>
      </c>
      <c r="F69" s="3"/>
      <c r="J69" t="s">
        <v>117</v>
      </c>
    </row>
    <row r="70" spans="1:10">
      <c r="A70">
        <v>2</v>
      </c>
      <c r="B70">
        <v>-91.838999999999999</v>
      </c>
      <c r="C70">
        <v>1174</v>
      </c>
      <c r="D70">
        <v>280913</v>
      </c>
      <c r="E70">
        <v>110</v>
      </c>
      <c r="F70" s="3"/>
    </row>
    <row r="71" spans="1:10">
      <c r="A71">
        <v>3</v>
      </c>
      <c r="B71">
        <v>-91.724000000000004</v>
      </c>
      <c r="C71">
        <v>1174</v>
      </c>
      <c r="D71">
        <v>280913</v>
      </c>
      <c r="E71">
        <v>93</v>
      </c>
      <c r="F71" s="3"/>
    </row>
    <row r="72" spans="1:10">
      <c r="A72">
        <v>4</v>
      </c>
      <c r="B72">
        <v>-91.611999999999995</v>
      </c>
      <c r="C72">
        <v>1174</v>
      </c>
      <c r="D72">
        <v>280913</v>
      </c>
      <c r="E72">
        <v>80</v>
      </c>
      <c r="F72" s="3"/>
    </row>
    <row r="73" spans="1:10">
      <c r="A73">
        <v>5</v>
      </c>
      <c r="B73">
        <v>-91.5</v>
      </c>
      <c r="C73">
        <v>1174</v>
      </c>
      <c r="D73">
        <v>280913</v>
      </c>
      <c r="E73">
        <v>116</v>
      </c>
      <c r="F73" s="3">
        <v>125.68710396053658</v>
      </c>
    </row>
    <row r="74" spans="1:10">
      <c r="A74">
        <v>6</v>
      </c>
      <c r="B74">
        <v>-91.394000000000005</v>
      </c>
      <c r="C74">
        <v>1174</v>
      </c>
      <c r="D74">
        <v>280913</v>
      </c>
      <c r="E74">
        <v>105</v>
      </c>
      <c r="F74" s="3">
        <v>125.84016968497782</v>
      </c>
    </row>
    <row r="75" spans="1:10">
      <c r="A75">
        <v>7</v>
      </c>
      <c r="B75">
        <v>-91.281000000000006</v>
      </c>
      <c r="C75">
        <v>1174</v>
      </c>
      <c r="D75">
        <v>280913</v>
      </c>
      <c r="E75">
        <v>111</v>
      </c>
      <c r="F75" s="3">
        <v>126.46249866058132</v>
      </c>
    </row>
    <row r="76" spans="1:10">
      <c r="A76">
        <v>8</v>
      </c>
      <c r="B76">
        <v>-91.165000000000006</v>
      </c>
      <c r="C76">
        <v>1174</v>
      </c>
      <c r="D76">
        <v>280913</v>
      </c>
      <c r="E76">
        <v>127</v>
      </c>
      <c r="F76" s="3">
        <v>128.64475800507904</v>
      </c>
    </row>
    <row r="77" spans="1:10">
      <c r="A77">
        <v>9</v>
      </c>
      <c r="B77">
        <v>-91.049000000000007</v>
      </c>
      <c r="C77">
        <v>1174</v>
      </c>
      <c r="D77">
        <v>280913</v>
      </c>
      <c r="E77">
        <v>140</v>
      </c>
      <c r="F77" s="3">
        <v>134.98975491601655</v>
      </c>
    </row>
    <row r="78" spans="1:10">
      <c r="A78">
        <v>10</v>
      </c>
      <c r="B78">
        <v>-90.933999999999997</v>
      </c>
      <c r="C78">
        <v>1174</v>
      </c>
      <c r="D78">
        <v>280913</v>
      </c>
      <c r="E78">
        <v>146</v>
      </c>
      <c r="F78" s="3">
        <v>150.21305868964384</v>
      </c>
    </row>
    <row r="79" spans="1:10">
      <c r="A79">
        <v>11</v>
      </c>
      <c r="B79">
        <v>-90.823999999999998</v>
      </c>
      <c r="C79">
        <v>1174</v>
      </c>
      <c r="D79">
        <v>280913</v>
      </c>
      <c r="E79">
        <v>194</v>
      </c>
      <c r="F79" s="3">
        <v>179.02835889669316</v>
      </c>
    </row>
    <row r="80" spans="1:10">
      <c r="A80">
        <v>12</v>
      </c>
      <c r="B80">
        <v>-90.709000000000003</v>
      </c>
      <c r="C80">
        <v>1174</v>
      </c>
      <c r="D80">
        <v>280913</v>
      </c>
      <c r="E80">
        <v>228</v>
      </c>
      <c r="F80" s="3">
        <v>228.53156982576948</v>
      </c>
    </row>
    <row r="81" spans="1:6">
      <c r="A81">
        <v>13</v>
      </c>
      <c r="B81">
        <v>-90.594999999999999</v>
      </c>
      <c r="C81">
        <v>1174</v>
      </c>
      <c r="D81">
        <v>280913</v>
      </c>
      <c r="E81">
        <v>282</v>
      </c>
      <c r="F81" s="3">
        <v>294.23967976172992</v>
      </c>
    </row>
    <row r="82" spans="1:6">
      <c r="A82">
        <v>14</v>
      </c>
      <c r="B82">
        <v>-90.486999999999995</v>
      </c>
      <c r="C82">
        <v>1174</v>
      </c>
      <c r="D82">
        <v>280913</v>
      </c>
      <c r="E82">
        <v>354</v>
      </c>
      <c r="F82" s="3">
        <v>358.77719836196115</v>
      </c>
    </row>
    <row r="83" spans="1:6">
      <c r="A83">
        <v>15</v>
      </c>
      <c r="B83">
        <v>-90.372</v>
      </c>
      <c r="C83">
        <v>1174</v>
      </c>
      <c r="D83">
        <v>280913</v>
      </c>
      <c r="E83">
        <v>411</v>
      </c>
      <c r="F83" s="3">
        <v>407.93863777181696</v>
      </c>
    </row>
    <row r="84" spans="1:6">
      <c r="A84">
        <v>16</v>
      </c>
      <c r="B84">
        <v>-90.256</v>
      </c>
      <c r="C84">
        <v>1174</v>
      </c>
      <c r="D84">
        <v>280913</v>
      </c>
      <c r="E84">
        <v>433</v>
      </c>
      <c r="F84" s="3">
        <v>417.215120892627</v>
      </c>
    </row>
    <row r="85" spans="1:6">
      <c r="A85">
        <v>17</v>
      </c>
      <c r="B85">
        <v>-90.14</v>
      </c>
      <c r="C85">
        <v>1174</v>
      </c>
      <c r="D85">
        <v>280913</v>
      </c>
      <c r="E85">
        <v>377</v>
      </c>
      <c r="F85" s="3">
        <v>381.91835602859533</v>
      </c>
    </row>
    <row r="86" spans="1:6">
      <c r="A86">
        <v>18</v>
      </c>
      <c r="B86">
        <v>-90.025000000000006</v>
      </c>
      <c r="C86">
        <v>1174</v>
      </c>
      <c r="D86">
        <v>280913</v>
      </c>
      <c r="E86">
        <v>319</v>
      </c>
      <c r="F86" s="3">
        <v>317.94032861001676</v>
      </c>
    </row>
    <row r="87" spans="1:6">
      <c r="A87">
        <v>19</v>
      </c>
      <c r="B87">
        <v>-89.918999999999997</v>
      </c>
      <c r="C87">
        <v>1174</v>
      </c>
      <c r="D87">
        <v>280913</v>
      </c>
      <c r="E87">
        <v>261</v>
      </c>
      <c r="F87" s="3">
        <v>253.87535936894554</v>
      </c>
    </row>
    <row r="88" spans="1:6">
      <c r="A88">
        <v>20</v>
      </c>
      <c r="B88">
        <v>-89.805999999999997</v>
      </c>
      <c r="C88">
        <v>1174</v>
      </c>
      <c r="D88">
        <v>280913</v>
      </c>
      <c r="E88">
        <v>175</v>
      </c>
      <c r="F88" s="3">
        <v>197.41513382163151</v>
      </c>
    </row>
    <row r="89" spans="1:6">
      <c r="A89">
        <v>21</v>
      </c>
      <c r="B89">
        <v>-89.691000000000003</v>
      </c>
      <c r="C89">
        <v>1174</v>
      </c>
      <c r="D89">
        <v>280913</v>
      </c>
      <c r="E89">
        <v>159</v>
      </c>
      <c r="F89" s="3">
        <v>159.61867816185003</v>
      </c>
    </row>
    <row r="90" spans="1:6">
      <c r="A90">
        <v>22</v>
      </c>
      <c r="B90">
        <v>-89.576999999999998</v>
      </c>
      <c r="C90">
        <v>1174</v>
      </c>
      <c r="D90">
        <v>280913</v>
      </c>
      <c r="E90">
        <v>165</v>
      </c>
      <c r="F90" s="3">
        <v>139.48515661901538</v>
      </c>
    </row>
    <row r="91" spans="1:6">
      <c r="A91">
        <v>23</v>
      </c>
      <c r="B91">
        <v>-89.457999999999998</v>
      </c>
      <c r="C91">
        <v>1174</v>
      </c>
      <c r="D91">
        <v>280913</v>
      </c>
      <c r="E91">
        <v>149</v>
      </c>
      <c r="F91" s="3">
        <v>130.23352364044942</v>
      </c>
    </row>
    <row r="92" spans="1:6">
      <c r="A92">
        <v>24</v>
      </c>
      <c r="B92">
        <v>-89.341999999999999</v>
      </c>
      <c r="C92">
        <v>1174</v>
      </c>
      <c r="D92">
        <v>280913</v>
      </c>
      <c r="E92">
        <v>148</v>
      </c>
      <c r="F92" s="3">
        <v>126.97144473884009</v>
      </c>
    </row>
    <row r="93" spans="1:6">
      <c r="A93">
        <v>25</v>
      </c>
      <c r="B93">
        <v>-89.234999999999999</v>
      </c>
      <c r="C93">
        <v>1174</v>
      </c>
      <c r="D93">
        <v>280913</v>
      </c>
      <c r="E93">
        <v>134</v>
      </c>
      <c r="F93" s="3">
        <v>126.00896082406349</v>
      </c>
    </row>
    <row r="94" spans="1:6">
      <c r="A94">
        <v>26</v>
      </c>
      <c r="B94">
        <v>-89.13</v>
      </c>
      <c r="C94">
        <v>1174</v>
      </c>
      <c r="D94">
        <v>280913</v>
      </c>
      <c r="E94">
        <v>137</v>
      </c>
      <c r="F94" s="3">
        <v>125.73244075699691</v>
      </c>
    </row>
    <row r="95" spans="1:6">
      <c r="A95">
        <v>27</v>
      </c>
      <c r="B95">
        <v>-89.016000000000005</v>
      </c>
      <c r="C95">
        <v>1174</v>
      </c>
      <c r="D95">
        <v>280913</v>
      </c>
      <c r="E95">
        <v>120</v>
      </c>
      <c r="F95" s="3">
        <v>125.65861865420115</v>
      </c>
    </row>
    <row r="96" spans="1:6">
      <c r="A96">
        <v>28</v>
      </c>
      <c r="B96">
        <v>-88.896000000000001</v>
      </c>
      <c r="C96">
        <v>1174</v>
      </c>
      <c r="D96">
        <v>280913</v>
      </c>
      <c r="E96">
        <v>129</v>
      </c>
      <c r="F96" s="3">
        <v>125.64391311715697</v>
      </c>
    </row>
    <row r="97" spans="1:6">
      <c r="A97">
        <v>29</v>
      </c>
      <c r="B97">
        <v>-88.790999999999997</v>
      </c>
      <c r="C97">
        <v>1174</v>
      </c>
      <c r="D97">
        <v>280913</v>
      </c>
      <c r="E97">
        <v>118</v>
      </c>
      <c r="F97" s="3">
        <v>125.64179714520584</v>
      </c>
    </row>
    <row r="98" spans="1:6">
      <c r="A98">
        <v>30</v>
      </c>
      <c r="B98">
        <v>-88.671999999999997</v>
      </c>
      <c r="C98">
        <v>1174</v>
      </c>
      <c r="D98">
        <v>280913</v>
      </c>
      <c r="E98">
        <v>92</v>
      </c>
      <c r="F98" s="3"/>
    </row>
    <row r="99" spans="1:6">
      <c r="A99">
        <v>31</v>
      </c>
      <c r="B99">
        <v>-88.56</v>
      </c>
      <c r="C99">
        <v>1174</v>
      </c>
      <c r="D99">
        <v>280913</v>
      </c>
      <c r="E99">
        <v>109</v>
      </c>
      <c r="F99" s="3"/>
    </row>
    <row r="100" spans="1:6">
      <c r="A100">
        <v>32</v>
      </c>
      <c r="B100">
        <v>-88.451999999999998</v>
      </c>
      <c r="C100">
        <v>1174</v>
      </c>
      <c r="D100">
        <v>280913</v>
      </c>
      <c r="E100">
        <v>91</v>
      </c>
      <c r="F100" s="3"/>
    </row>
    <row r="101" spans="1:6">
      <c r="A101" t="s">
        <v>0</v>
      </c>
    </row>
    <row r="102" spans="1:6">
      <c r="A102" t="s">
        <v>0</v>
      </c>
    </row>
    <row r="103" spans="1:6">
      <c r="A103" t="s">
        <v>0</v>
      </c>
    </row>
    <row r="104" spans="1:6">
      <c r="A104" t="s">
        <v>0</v>
      </c>
    </row>
    <row r="105" spans="1:6">
      <c r="A105" t="s">
        <v>15</v>
      </c>
    </row>
    <row r="106" spans="1:6">
      <c r="A106" t="s">
        <v>16</v>
      </c>
    </row>
    <row r="107" spans="1:6">
      <c r="A107" t="s">
        <v>3</v>
      </c>
    </row>
    <row r="108" spans="1:6">
      <c r="A108" t="s">
        <v>4</v>
      </c>
    </row>
    <row r="109" spans="1:6">
      <c r="A109" t="s">
        <v>5</v>
      </c>
    </row>
    <row r="110" spans="1:6">
      <c r="A110" t="s">
        <v>17</v>
      </c>
    </row>
    <row r="111" spans="1:6">
      <c r="A111" t="s">
        <v>7</v>
      </c>
    </row>
    <row r="112" spans="1:6">
      <c r="A112" t="s">
        <v>8</v>
      </c>
    </row>
    <row r="113" spans="1:10">
      <c r="A113" t="s">
        <v>9</v>
      </c>
    </row>
    <row r="114" spans="1:10">
      <c r="A114" t="s">
        <v>10</v>
      </c>
    </row>
    <row r="115" spans="1:10">
      <c r="A115" t="s">
        <v>11</v>
      </c>
    </row>
    <row r="116" spans="1:10">
      <c r="A116" t="s">
        <v>0</v>
      </c>
    </row>
    <row r="117" spans="1:10">
      <c r="A117" t="s">
        <v>0</v>
      </c>
    </row>
    <row r="118" spans="1:10">
      <c r="A118" t="s">
        <v>84</v>
      </c>
      <c r="B118" t="s">
        <v>63</v>
      </c>
      <c r="C118" t="s">
        <v>66</v>
      </c>
      <c r="D118" t="s">
        <v>83</v>
      </c>
      <c r="E118" t="s">
        <v>82</v>
      </c>
      <c r="F118" t="s">
        <v>103</v>
      </c>
    </row>
    <row r="119" spans="1:10">
      <c r="A119">
        <v>1</v>
      </c>
      <c r="B119">
        <v>-91.947999999999993</v>
      </c>
      <c r="C119">
        <v>1258</v>
      </c>
      <c r="D119">
        <v>300000</v>
      </c>
      <c r="E119">
        <v>85</v>
      </c>
      <c r="F119" s="3"/>
      <c r="J119" t="s">
        <v>118</v>
      </c>
    </row>
    <row r="120" spans="1:10">
      <c r="A120">
        <v>2</v>
      </c>
      <c r="B120">
        <v>-91.838999999999999</v>
      </c>
      <c r="C120">
        <v>1258</v>
      </c>
      <c r="D120">
        <v>300000</v>
      </c>
      <c r="E120">
        <v>108</v>
      </c>
      <c r="F120" s="3"/>
    </row>
    <row r="121" spans="1:10">
      <c r="A121">
        <v>3</v>
      </c>
      <c r="B121">
        <v>-91.724000000000004</v>
      </c>
      <c r="C121">
        <v>1258</v>
      </c>
      <c r="D121">
        <v>300000</v>
      </c>
      <c r="E121">
        <v>107</v>
      </c>
      <c r="F121" s="3"/>
    </row>
    <row r="122" spans="1:10">
      <c r="A122">
        <v>4</v>
      </c>
      <c r="B122">
        <v>-91.611999999999995</v>
      </c>
      <c r="C122">
        <v>1258</v>
      </c>
      <c r="D122">
        <v>300000</v>
      </c>
      <c r="E122">
        <v>103</v>
      </c>
      <c r="F122" s="3"/>
    </row>
    <row r="123" spans="1:10">
      <c r="A123">
        <v>5</v>
      </c>
      <c r="B123">
        <v>-91.5</v>
      </c>
      <c r="C123">
        <v>1258</v>
      </c>
      <c r="D123">
        <v>300000</v>
      </c>
      <c r="E123">
        <v>119</v>
      </c>
      <c r="F123" s="3">
        <v>118.62749231944838</v>
      </c>
    </row>
    <row r="124" spans="1:10">
      <c r="A124">
        <v>6</v>
      </c>
      <c r="B124">
        <v>-91.394000000000005</v>
      </c>
      <c r="C124">
        <v>1258</v>
      </c>
      <c r="D124">
        <v>300000</v>
      </c>
      <c r="E124">
        <v>116</v>
      </c>
      <c r="F124" s="3">
        <v>119.40431045021457</v>
      </c>
    </row>
    <row r="125" spans="1:10">
      <c r="A125">
        <v>7</v>
      </c>
      <c r="B125">
        <v>-91.281000000000006</v>
      </c>
      <c r="C125">
        <v>1258</v>
      </c>
      <c r="D125">
        <v>300000</v>
      </c>
      <c r="E125">
        <v>108</v>
      </c>
      <c r="F125" s="3">
        <v>121.06854104949726</v>
      </c>
    </row>
    <row r="126" spans="1:10">
      <c r="A126">
        <v>8</v>
      </c>
      <c r="B126">
        <v>-91.165000000000006</v>
      </c>
      <c r="C126">
        <v>1258</v>
      </c>
      <c r="D126">
        <v>300000</v>
      </c>
      <c r="E126">
        <v>129</v>
      </c>
      <c r="F126" s="3">
        <v>124.34695123417843</v>
      </c>
    </row>
    <row r="127" spans="1:10">
      <c r="A127">
        <v>9</v>
      </c>
      <c r="B127">
        <v>-91.049000000000007</v>
      </c>
      <c r="C127">
        <v>1258</v>
      </c>
      <c r="D127">
        <v>300000</v>
      </c>
      <c r="E127">
        <v>141</v>
      </c>
      <c r="F127" s="3">
        <v>130.19324002084591</v>
      </c>
    </row>
    <row r="128" spans="1:10">
      <c r="A128">
        <v>10</v>
      </c>
      <c r="B128">
        <v>-90.933999999999997</v>
      </c>
      <c r="C128">
        <v>1258</v>
      </c>
      <c r="D128">
        <v>300000</v>
      </c>
      <c r="E128">
        <v>133</v>
      </c>
      <c r="F128" s="3">
        <v>139.67821887468887</v>
      </c>
    </row>
    <row r="129" spans="1:6">
      <c r="A129">
        <v>11</v>
      </c>
      <c r="B129">
        <v>-90.823999999999998</v>
      </c>
      <c r="C129">
        <v>1258</v>
      </c>
      <c r="D129">
        <v>300000</v>
      </c>
      <c r="E129">
        <v>145</v>
      </c>
      <c r="F129" s="3">
        <v>153.16925118972998</v>
      </c>
    </row>
    <row r="130" spans="1:6">
      <c r="A130">
        <v>12</v>
      </c>
      <c r="B130">
        <v>-90.709000000000003</v>
      </c>
      <c r="C130">
        <v>1258</v>
      </c>
      <c r="D130">
        <v>300000</v>
      </c>
      <c r="E130">
        <v>167</v>
      </c>
      <c r="F130" s="3">
        <v>172.41518904900983</v>
      </c>
    </row>
    <row r="131" spans="1:6">
      <c r="A131">
        <v>13</v>
      </c>
      <c r="B131">
        <v>-90.594999999999999</v>
      </c>
      <c r="C131">
        <v>1258</v>
      </c>
      <c r="D131">
        <v>300000</v>
      </c>
      <c r="E131">
        <v>223</v>
      </c>
      <c r="F131" s="3">
        <v>196.20996099832459</v>
      </c>
    </row>
    <row r="132" spans="1:6">
      <c r="A132">
        <v>14</v>
      </c>
      <c r="B132">
        <v>-90.486999999999995</v>
      </c>
      <c r="C132">
        <v>1258</v>
      </c>
      <c r="D132">
        <v>300000</v>
      </c>
      <c r="E132">
        <v>207</v>
      </c>
      <c r="F132" s="3">
        <v>221.42831546404821</v>
      </c>
    </row>
    <row r="133" spans="1:6">
      <c r="A133">
        <v>15</v>
      </c>
      <c r="B133">
        <v>-90.372</v>
      </c>
      <c r="C133">
        <v>1258</v>
      </c>
      <c r="D133">
        <v>300000</v>
      </c>
      <c r="E133">
        <v>271</v>
      </c>
      <c r="F133" s="3">
        <v>248.04076162597485</v>
      </c>
    </row>
    <row r="134" spans="1:6">
      <c r="A134">
        <v>16</v>
      </c>
      <c r="B134">
        <v>-90.256</v>
      </c>
      <c r="C134">
        <v>1258</v>
      </c>
      <c r="D134">
        <v>300000</v>
      </c>
      <c r="E134">
        <v>251</v>
      </c>
      <c r="F134" s="3">
        <v>270.49195816516436</v>
      </c>
    </row>
    <row r="135" spans="1:6">
      <c r="A135">
        <v>17</v>
      </c>
      <c r="B135">
        <v>-90.14</v>
      </c>
      <c r="C135">
        <v>1258</v>
      </c>
      <c r="D135">
        <v>300000</v>
      </c>
      <c r="E135">
        <v>290</v>
      </c>
      <c r="F135" s="3">
        <v>284.39672559799163</v>
      </c>
    </row>
    <row r="136" spans="1:6">
      <c r="A136">
        <v>18</v>
      </c>
      <c r="B136">
        <v>-90.025000000000006</v>
      </c>
      <c r="C136">
        <v>1258</v>
      </c>
      <c r="D136">
        <v>300000</v>
      </c>
      <c r="E136">
        <v>285</v>
      </c>
      <c r="F136" s="3">
        <v>286.98595027107416</v>
      </c>
    </row>
    <row r="137" spans="1:6">
      <c r="A137">
        <v>19</v>
      </c>
      <c r="B137">
        <v>-89.918999999999997</v>
      </c>
      <c r="C137">
        <v>1258</v>
      </c>
      <c r="D137">
        <v>300000</v>
      </c>
      <c r="E137">
        <v>269</v>
      </c>
      <c r="F137" s="3">
        <v>278.99545585195148</v>
      </c>
    </row>
    <row r="138" spans="1:6">
      <c r="A138">
        <v>20</v>
      </c>
      <c r="B138">
        <v>-89.805999999999997</v>
      </c>
      <c r="C138">
        <v>1258</v>
      </c>
      <c r="D138">
        <v>300000</v>
      </c>
      <c r="E138">
        <v>275</v>
      </c>
      <c r="F138" s="3">
        <v>261.09814632028576</v>
      </c>
    </row>
    <row r="139" spans="1:6">
      <c r="A139">
        <v>21</v>
      </c>
      <c r="B139">
        <v>-89.691000000000003</v>
      </c>
      <c r="C139">
        <v>1258</v>
      </c>
      <c r="D139">
        <v>300000</v>
      </c>
      <c r="E139">
        <v>244</v>
      </c>
      <c r="F139" s="3">
        <v>236.32652171741179</v>
      </c>
    </row>
    <row r="140" spans="1:6">
      <c r="A140">
        <v>22</v>
      </c>
      <c r="B140">
        <v>-89.576999999999998</v>
      </c>
      <c r="C140">
        <v>1258</v>
      </c>
      <c r="D140">
        <v>300000</v>
      </c>
      <c r="E140">
        <v>196</v>
      </c>
      <c r="F140" s="3">
        <v>209.39254052810469</v>
      </c>
    </row>
    <row r="141" spans="1:6">
      <c r="A141">
        <v>23</v>
      </c>
      <c r="B141">
        <v>-89.457999999999998</v>
      </c>
      <c r="C141">
        <v>1258</v>
      </c>
      <c r="D141">
        <v>300000</v>
      </c>
      <c r="E141">
        <v>201</v>
      </c>
      <c r="F141" s="3">
        <v>182.80248417198399</v>
      </c>
    </row>
    <row r="142" spans="1:6">
      <c r="A142">
        <v>24</v>
      </c>
      <c r="B142">
        <v>-89.341999999999999</v>
      </c>
      <c r="C142">
        <v>1258</v>
      </c>
      <c r="D142">
        <v>300000</v>
      </c>
      <c r="E142">
        <v>143</v>
      </c>
      <c r="F142" s="3">
        <v>161.08619354491213</v>
      </c>
    </row>
    <row r="143" spans="1:6">
      <c r="A143">
        <v>25</v>
      </c>
      <c r="B143">
        <v>-89.234999999999999</v>
      </c>
      <c r="C143">
        <v>1258</v>
      </c>
      <c r="D143">
        <v>300000</v>
      </c>
      <c r="E143">
        <v>149</v>
      </c>
      <c r="F143" s="3">
        <v>145.73747630098009</v>
      </c>
    </row>
    <row r="144" spans="1:6">
      <c r="A144">
        <v>26</v>
      </c>
      <c r="B144">
        <v>-89.13</v>
      </c>
      <c r="C144">
        <v>1258</v>
      </c>
      <c r="D144">
        <v>300000</v>
      </c>
      <c r="E144">
        <v>135</v>
      </c>
      <c r="F144" s="3">
        <v>134.95976488435323</v>
      </c>
    </row>
    <row r="145" spans="1:6">
      <c r="A145">
        <v>27</v>
      </c>
      <c r="B145">
        <v>-89.016000000000005</v>
      </c>
      <c r="C145">
        <v>1258</v>
      </c>
      <c r="D145">
        <v>300000</v>
      </c>
      <c r="E145">
        <v>144</v>
      </c>
      <c r="F145" s="3">
        <v>127.29494685770756</v>
      </c>
    </row>
    <row r="146" spans="1:6">
      <c r="A146">
        <v>28</v>
      </c>
      <c r="B146">
        <v>-88.896000000000001</v>
      </c>
      <c r="C146">
        <v>1258</v>
      </c>
      <c r="D146">
        <v>300000</v>
      </c>
      <c r="E146">
        <v>111</v>
      </c>
      <c r="F146" s="3">
        <v>122.57277004634146</v>
      </c>
    </row>
    <row r="147" spans="1:6">
      <c r="A147">
        <v>29</v>
      </c>
      <c r="B147">
        <v>-88.790999999999997</v>
      </c>
      <c r="C147">
        <v>1258</v>
      </c>
      <c r="D147">
        <v>300000</v>
      </c>
      <c r="E147">
        <v>138</v>
      </c>
      <c r="F147" s="3">
        <v>120.30216552985001</v>
      </c>
    </row>
    <row r="148" spans="1:6">
      <c r="A148">
        <v>30</v>
      </c>
      <c r="B148">
        <v>-88.671999999999997</v>
      </c>
      <c r="C148">
        <v>1258</v>
      </c>
      <c r="D148">
        <v>300000</v>
      </c>
      <c r="E148">
        <v>117</v>
      </c>
      <c r="F148" s="3"/>
    </row>
    <row r="149" spans="1:6">
      <c r="A149">
        <v>31</v>
      </c>
      <c r="B149">
        <v>-88.56</v>
      </c>
      <c r="C149">
        <v>1258</v>
      </c>
      <c r="D149">
        <v>300000</v>
      </c>
      <c r="E149">
        <v>96</v>
      </c>
      <c r="F149" s="3"/>
    </row>
    <row r="150" spans="1:6">
      <c r="A150">
        <v>32</v>
      </c>
      <c r="B150">
        <v>-88.451999999999998</v>
      </c>
      <c r="C150">
        <v>1258</v>
      </c>
      <c r="D150">
        <v>300000</v>
      </c>
      <c r="E150">
        <v>90</v>
      </c>
      <c r="F150" s="3"/>
    </row>
    <row r="151" spans="1:6">
      <c r="A151" t="s">
        <v>0</v>
      </c>
    </row>
    <row r="152" spans="1:6">
      <c r="A152" t="s">
        <v>0</v>
      </c>
    </row>
    <row r="153" spans="1:6">
      <c r="A153" t="s">
        <v>0</v>
      </c>
    </row>
    <row r="154" spans="1:6">
      <c r="A154" t="s">
        <v>0</v>
      </c>
    </row>
    <row r="155" spans="1:6">
      <c r="A155" t="s">
        <v>18</v>
      </c>
    </row>
    <row r="156" spans="1:6">
      <c r="A156" t="s">
        <v>16</v>
      </c>
    </row>
    <row r="157" spans="1:6">
      <c r="A157" t="s">
        <v>3</v>
      </c>
    </row>
    <row r="158" spans="1:6">
      <c r="A158" t="s">
        <v>4</v>
      </c>
    </row>
    <row r="159" spans="1:6">
      <c r="A159" t="s">
        <v>5</v>
      </c>
    </row>
    <row r="160" spans="1:6">
      <c r="A160" t="s">
        <v>19</v>
      </c>
    </row>
    <row r="161" spans="1:10">
      <c r="A161" t="s">
        <v>7</v>
      </c>
    </row>
    <row r="162" spans="1:10">
      <c r="A162" t="s">
        <v>8</v>
      </c>
    </row>
    <row r="163" spans="1:10">
      <c r="A163" t="s">
        <v>9</v>
      </c>
    </row>
    <row r="164" spans="1:10">
      <c r="A164" t="s">
        <v>10</v>
      </c>
    </row>
    <row r="165" spans="1:10">
      <c r="A165" t="s">
        <v>11</v>
      </c>
    </row>
    <row r="166" spans="1:10">
      <c r="A166" t="s">
        <v>0</v>
      </c>
    </row>
    <row r="167" spans="1:10">
      <c r="A167" t="s">
        <v>0</v>
      </c>
    </row>
    <row r="168" spans="1:10">
      <c r="A168" t="s">
        <v>84</v>
      </c>
      <c r="B168" t="s">
        <v>63</v>
      </c>
      <c r="C168" t="s">
        <v>66</v>
      </c>
      <c r="D168" t="s">
        <v>83</v>
      </c>
      <c r="E168" t="s">
        <v>82</v>
      </c>
      <c r="F168" t="s">
        <v>103</v>
      </c>
    </row>
    <row r="169" spans="1:10">
      <c r="A169">
        <v>1</v>
      </c>
      <c r="B169">
        <v>-91.947999999999993</v>
      </c>
      <c r="C169">
        <v>1542</v>
      </c>
      <c r="D169">
        <v>300000</v>
      </c>
      <c r="E169">
        <v>97</v>
      </c>
      <c r="F169" s="3"/>
      <c r="J169" t="s">
        <v>119</v>
      </c>
    </row>
    <row r="170" spans="1:10">
      <c r="A170">
        <v>2</v>
      </c>
      <c r="B170">
        <v>-91.838999999999999</v>
      </c>
      <c r="C170">
        <v>1542</v>
      </c>
      <c r="D170">
        <v>300000</v>
      </c>
      <c r="E170">
        <v>106</v>
      </c>
      <c r="F170" s="3"/>
    </row>
    <row r="171" spans="1:10">
      <c r="A171">
        <v>3</v>
      </c>
      <c r="B171">
        <v>-91.724000000000004</v>
      </c>
      <c r="C171">
        <v>1542</v>
      </c>
      <c r="D171">
        <v>300000</v>
      </c>
      <c r="E171">
        <v>116</v>
      </c>
      <c r="F171" s="3"/>
    </row>
    <row r="172" spans="1:10">
      <c r="A172">
        <v>4</v>
      </c>
      <c r="B172">
        <v>-91.611999999999995</v>
      </c>
      <c r="C172">
        <v>1542</v>
      </c>
      <c r="D172">
        <v>300000</v>
      </c>
      <c r="E172">
        <v>107</v>
      </c>
      <c r="F172" s="3"/>
    </row>
    <row r="173" spans="1:10">
      <c r="A173">
        <v>5</v>
      </c>
      <c r="B173">
        <v>-91.5</v>
      </c>
      <c r="C173">
        <v>1542</v>
      </c>
      <c r="D173">
        <v>300000</v>
      </c>
      <c r="E173">
        <v>125</v>
      </c>
      <c r="F173" s="3">
        <v>122.04777368357458</v>
      </c>
    </row>
    <row r="174" spans="1:10">
      <c r="A174">
        <v>6</v>
      </c>
      <c r="B174">
        <v>-91.394000000000005</v>
      </c>
      <c r="C174">
        <v>1542</v>
      </c>
      <c r="D174">
        <v>300000</v>
      </c>
      <c r="E174">
        <v>123</v>
      </c>
      <c r="F174" s="3">
        <v>123.50359335732746</v>
      </c>
    </row>
    <row r="175" spans="1:10">
      <c r="A175">
        <v>7</v>
      </c>
      <c r="B175">
        <v>-91.281000000000006</v>
      </c>
      <c r="C175">
        <v>1542</v>
      </c>
      <c r="D175">
        <v>300000</v>
      </c>
      <c r="E175">
        <v>133</v>
      </c>
      <c r="F175" s="3">
        <v>126.37570928436291</v>
      </c>
    </row>
    <row r="176" spans="1:10">
      <c r="A176">
        <v>8</v>
      </c>
      <c r="B176">
        <v>-91.165000000000006</v>
      </c>
      <c r="C176">
        <v>1542</v>
      </c>
      <c r="D176">
        <v>300000</v>
      </c>
      <c r="E176">
        <v>137</v>
      </c>
      <c r="F176" s="3">
        <v>131.58941661335936</v>
      </c>
    </row>
    <row r="177" spans="1:6">
      <c r="A177">
        <v>9</v>
      </c>
      <c r="B177">
        <v>-91.049000000000007</v>
      </c>
      <c r="C177">
        <v>1542</v>
      </c>
      <c r="D177">
        <v>300000</v>
      </c>
      <c r="E177">
        <v>128</v>
      </c>
      <c r="F177" s="3">
        <v>140.18381997804235</v>
      </c>
    </row>
    <row r="178" spans="1:6">
      <c r="A178">
        <v>10</v>
      </c>
      <c r="B178">
        <v>-90.933999999999997</v>
      </c>
      <c r="C178">
        <v>1542</v>
      </c>
      <c r="D178">
        <v>300000</v>
      </c>
      <c r="E178">
        <v>159</v>
      </c>
      <c r="F178" s="3">
        <v>153.12482947896081</v>
      </c>
    </row>
    <row r="179" spans="1:6">
      <c r="A179">
        <v>11</v>
      </c>
      <c r="B179">
        <v>-90.823999999999998</v>
      </c>
      <c r="C179">
        <v>1542</v>
      </c>
      <c r="D179">
        <v>300000</v>
      </c>
      <c r="E179">
        <v>172</v>
      </c>
      <c r="F179" s="3">
        <v>170.2944093534264</v>
      </c>
    </row>
    <row r="180" spans="1:6">
      <c r="A180">
        <v>12</v>
      </c>
      <c r="B180">
        <v>-90.709000000000003</v>
      </c>
      <c r="C180">
        <v>1542</v>
      </c>
      <c r="D180">
        <v>300000</v>
      </c>
      <c r="E180">
        <v>185</v>
      </c>
      <c r="F180" s="3">
        <v>193.18369367898273</v>
      </c>
    </row>
    <row r="181" spans="1:6">
      <c r="A181">
        <v>13</v>
      </c>
      <c r="B181">
        <v>-90.594999999999999</v>
      </c>
      <c r="C181">
        <v>1542</v>
      </c>
      <c r="D181">
        <v>300000</v>
      </c>
      <c r="E181">
        <v>202</v>
      </c>
      <c r="F181" s="3">
        <v>219.62083483980834</v>
      </c>
    </row>
    <row r="182" spans="1:6">
      <c r="A182">
        <v>14</v>
      </c>
      <c r="B182">
        <v>-90.486999999999995</v>
      </c>
      <c r="C182">
        <v>1542</v>
      </c>
      <c r="D182">
        <v>300000</v>
      </c>
      <c r="E182">
        <v>280</v>
      </c>
      <c r="F182" s="3">
        <v>245.79498571227904</v>
      </c>
    </row>
    <row r="183" spans="1:6">
      <c r="A183">
        <v>15</v>
      </c>
      <c r="B183">
        <v>-90.372</v>
      </c>
      <c r="C183">
        <v>1542</v>
      </c>
      <c r="D183">
        <v>300000</v>
      </c>
      <c r="E183">
        <v>270</v>
      </c>
      <c r="F183" s="3">
        <v>271.36739228143409</v>
      </c>
    </row>
    <row r="184" spans="1:6">
      <c r="A184">
        <v>16</v>
      </c>
      <c r="B184">
        <v>-90.256</v>
      </c>
      <c r="C184">
        <v>1542</v>
      </c>
      <c r="D184">
        <v>300000</v>
      </c>
      <c r="E184">
        <v>285</v>
      </c>
      <c r="F184" s="3">
        <v>290.71305438329881</v>
      </c>
    </row>
    <row r="185" spans="1:6">
      <c r="A185">
        <v>17</v>
      </c>
      <c r="B185">
        <v>-90.14</v>
      </c>
      <c r="C185">
        <v>1542</v>
      </c>
      <c r="D185">
        <v>300000</v>
      </c>
      <c r="E185">
        <v>305</v>
      </c>
      <c r="F185" s="3">
        <v>300.09298388339755</v>
      </c>
    </row>
    <row r="186" spans="1:6">
      <c r="A186">
        <v>18</v>
      </c>
      <c r="B186">
        <v>-90.025000000000006</v>
      </c>
      <c r="C186">
        <v>1542</v>
      </c>
      <c r="D186">
        <v>300000</v>
      </c>
      <c r="E186">
        <v>310</v>
      </c>
      <c r="F186" s="3">
        <v>297.77825899935453</v>
      </c>
    </row>
    <row r="187" spans="1:6">
      <c r="A187">
        <v>19</v>
      </c>
      <c r="B187">
        <v>-89.918999999999997</v>
      </c>
      <c r="C187">
        <v>1542</v>
      </c>
      <c r="D187">
        <v>300000</v>
      </c>
      <c r="E187">
        <v>282</v>
      </c>
      <c r="F187" s="3">
        <v>285.74502536619445</v>
      </c>
    </row>
    <row r="188" spans="1:6">
      <c r="A188">
        <v>20</v>
      </c>
      <c r="B188">
        <v>-89.805999999999997</v>
      </c>
      <c r="C188">
        <v>1542</v>
      </c>
      <c r="D188">
        <v>300000</v>
      </c>
      <c r="E188">
        <v>242</v>
      </c>
      <c r="F188" s="3">
        <v>264.65432823408219</v>
      </c>
    </row>
    <row r="189" spans="1:6">
      <c r="A189">
        <v>21</v>
      </c>
      <c r="B189">
        <v>-89.691000000000003</v>
      </c>
      <c r="C189">
        <v>1542</v>
      </c>
      <c r="D189">
        <v>300000</v>
      </c>
      <c r="E189">
        <v>245</v>
      </c>
      <c r="F189" s="3">
        <v>238.0272969474556</v>
      </c>
    </row>
    <row r="190" spans="1:6">
      <c r="A190">
        <v>22</v>
      </c>
      <c r="B190">
        <v>-89.576999999999998</v>
      </c>
      <c r="C190">
        <v>1542</v>
      </c>
      <c r="D190">
        <v>300000</v>
      </c>
      <c r="E190">
        <v>208</v>
      </c>
      <c r="F190" s="3">
        <v>210.45563077798207</v>
      </c>
    </row>
    <row r="191" spans="1:6">
      <c r="A191">
        <v>23</v>
      </c>
      <c r="B191">
        <v>-89.457999999999998</v>
      </c>
      <c r="C191">
        <v>1542</v>
      </c>
      <c r="D191">
        <v>300000</v>
      </c>
      <c r="E191">
        <v>192</v>
      </c>
      <c r="F191" s="3">
        <v>184.022737574003</v>
      </c>
    </row>
    <row r="192" spans="1:6">
      <c r="A192">
        <v>24</v>
      </c>
      <c r="B192">
        <v>-89.341999999999999</v>
      </c>
      <c r="C192">
        <v>1542</v>
      </c>
      <c r="D192">
        <v>300000</v>
      </c>
      <c r="E192">
        <v>164</v>
      </c>
      <c r="F192" s="3">
        <v>162.7997063507627</v>
      </c>
    </row>
    <row r="193" spans="1:6">
      <c r="A193">
        <v>25</v>
      </c>
      <c r="B193">
        <v>-89.234999999999999</v>
      </c>
      <c r="C193">
        <v>1542</v>
      </c>
      <c r="D193">
        <v>300000</v>
      </c>
      <c r="E193">
        <v>148</v>
      </c>
      <c r="F193" s="3">
        <v>147.91279538280187</v>
      </c>
    </row>
    <row r="194" spans="1:6">
      <c r="A194">
        <v>26</v>
      </c>
      <c r="B194">
        <v>-89.13</v>
      </c>
      <c r="C194">
        <v>1542</v>
      </c>
      <c r="D194">
        <v>300000</v>
      </c>
      <c r="E194">
        <v>147</v>
      </c>
      <c r="F194" s="3">
        <v>137.46640865690662</v>
      </c>
    </row>
    <row r="195" spans="1:6">
      <c r="A195">
        <v>27</v>
      </c>
      <c r="B195">
        <v>-89.016000000000005</v>
      </c>
      <c r="C195">
        <v>1542</v>
      </c>
      <c r="D195">
        <v>300000</v>
      </c>
      <c r="E195">
        <v>128</v>
      </c>
      <c r="F195" s="3">
        <v>129.99887531028091</v>
      </c>
    </row>
    <row r="196" spans="1:6">
      <c r="A196">
        <v>28</v>
      </c>
      <c r="B196">
        <v>-88.896000000000001</v>
      </c>
      <c r="C196">
        <v>1542</v>
      </c>
      <c r="D196">
        <v>300000</v>
      </c>
      <c r="E196">
        <v>124</v>
      </c>
      <c r="F196" s="3">
        <v>125.34522198926089</v>
      </c>
    </row>
    <row r="197" spans="1:6">
      <c r="A197">
        <v>29</v>
      </c>
      <c r="B197">
        <v>-88.790999999999997</v>
      </c>
      <c r="C197">
        <v>1542</v>
      </c>
      <c r="D197">
        <v>300000</v>
      </c>
      <c r="E197">
        <v>114</v>
      </c>
      <c r="F197" s="3">
        <v>123.06970406467687</v>
      </c>
    </row>
    <row r="198" spans="1:6">
      <c r="A198">
        <v>30</v>
      </c>
      <c r="B198">
        <v>-88.671999999999997</v>
      </c>
      <c r="C198">
        <v>1542</v>
      </c>
      <c r="D198">
        <v>300000</v>
      </c>
      <c r="E198">
        <v>124</v>
      </c>
      <c r="F198" s="3"/>
    </row>
    <row r="199" spans="1:6">
      <c r="A199">
        <v>31</v>
      </c>
      <c r="B199">
        <v>-88.56</v>
      </c>
      <c r="C199">
        <v>1542</v>
      </c>
      <c r="D199">
        <v>300000</v>
      </c>
      <c r="E199">
        <v>106</v>
      </c>
      <c r="F199" s="3"/>
    </row>
    <row r="200" spans="1:6">
      <c r="A200">
        <v>32</v>
      </c>
      <c r="B200">
        <v>-88.451999999999998</v>
      </c>
      <c r="C200">
        <v>1542</v>
      </c>
      <c r="D200">
        <v>300000</v>
      </c>
      <c r="E200">
        <v>124</v>
      </c>
      <c r="F200" s="3"/>
    </row>
    <row r="201" spans="1:6">
      <c r="A201" t="s">
        <v>0</v>
      </c>
    </row>
    <row r="202" spans="1:6">
      <c r="A202" t="s">
        <v>0</v>
      </c>
    </row>
    <row r="203" spans="1:6">
      <c r="A203" t="s">
        <v>0</v>
      </c>
    </row>
    <row r="204" spans="1:6">
      <c r="A204" t="s">
        <v>0</v>
      </c>
    </row>
    <row r="205" spans="1:6">
      <c r="A205" t="s">
        <v>20</v>
      </c>
    </row>
    <row r="206" spans="1:6">
      <c r="A206" t="s">
        <v>21</v>
      </c>
    </row>
    <row r="207" spans="1:6">
      <c r="A207" t="s">
        <v>3</v>
      </c>
    </row>
    <row r="208" spans="1:6">
      <c r="A208" t="s">
        <v>4</v>
      </c>
    </row>
    <row r="209" spans="1:10">
      <c r="A209" t="s">
        <v>5</v>
      </c>
    </row>
    <row r="210" spans="1:10">
      <c r="A210" t="s">
        <v>22</v>
      </c>
    </row>
    <row r="211" spans="1:10">
      <c r="A211" t="s">
        <v>7</v>
      </c>
    </row>
    <row r="212" spans="1:10">
      <c r="A212" t="s">
        <v>8</v>
      </c>
    </row>
    <row r="213" spans="1:10">
      <c r="A213" t="s">
        <v>9</v>
      </c>
    </row>
    <row r="214" spans="1:10">
      <c r="A214" t="s">
        <v>10</v>
      </c>
    </row>
    <row r="215" spans="1:10">
      <c r="A215" t="s">
        <v>11</v>
      </c>
    </row>
    <row r="216" spans="1:10">
      <c r="A216" t="s">
        <v>0</v>
      </c>
    </row>
    <row r="217" spans="1:10">
      <c r="A217" t="s">
        <v>0</v>
      </c>
    </row>
    <row r="218" spans="1:10">
      <c r="A218" t="s">
        <v>84</v>
      </c>
      <c r="B218" t="s">
        <v>63</v>
      </c>
      <c r="C218" t="s">
        <v>66</v>
      </c>
      <c r="D218" t="s">
        <v>83</v>
      </c>
      <c r="E218" t="s">
        <v>82</v>
      </c>
      <c r="F218" t="s">
        <v>103</v>
      </c>
    </row>
    <row r="219" spans="1:10">
      <c r="A219">
        <v>1</v>
      </c>
      <c r="B219">
        <v>-91.947999999999993</v>
      </c>
      <c r="C219">
        <v>5</v>
      </c>
      <c r="D219">
        <v>1000</v>
      </c>
      <c r="E219">
        <v>0</v>
      </c>
      <c r="J219" t="s">
        <v>120</v>
      </c>
    </row>
    <row r="220" spans="1:10">
      <c r="A220">
        <v>2</v>
      </c>
      <c r="B220">
        <v>-91.838999999999999</v>
      </c>
      <c r="C220">
        <v>5</v>
      </c>
      <c r="D220">
        <v>1000</v>
      </c>
      <c r="E220">
        <v>0</v>
      </c>
    </row>
    <row r="221" spans="1:10">
      <c r="A221">
        <v>3</v>
      </c>
      <c r="B221">
        <v>-91.724000000000004</v>
      </c>
      <c r="C221">
        <v>5</v>
      </c>
      <c r="D221">
        <v>1000</v>
      </c>
      <c r="E221">
        <v>0</v>
      </c>
    </row>
    <row r="222" spans="1:10">
      <c r="A222">
        <v>4</v>
      </c>
      <c r="B222">
        <v>-91.611999999999995</v>
      </c>
      <c r="C222">
        <v>5</v>
      </c>
      <c r="D222">
        <v>1000</v>
      </c>
      <c r="E222">
        <v>0</v>
      </c>
    </row>
    <row r="223" spans="1:10">
      <c r="A223">
        <v>5</v>
      </c>
      <c r="B223">
        <v>-91.5</v>
      </c>
      <c r="C223">
        <v>5</v>
      </c>
      <c r="D223">
        <v>1000</v>
      </c>
      <c r="E223">
        <v>0</v>
      </c>
    </row>
    <row r="224" spans="1:10">
      <c r="A224">
        <v>6</v>
      </c>
      <c r="B224">
        <v>-91.394000000000005</v>
      </c>
      <c r="C224">
        <v>5</v>
      </c>
      <c r="D224">
        <v>1000</v>
      </c>
      <c r="E224">
        <v>0</v>
      </c>
    </row>
    <row r="225" spans="1:5">
      <c r="A225">
        <v>7</v>
      </c>
      <c r="B225">
        <v>-91.281000000000006</v>
      </c>
      <c r="C225">
        <v>5</v>
      </c>
      <c r="D225">
        <v>1000</v>
      </c>
      <c r="E225">
        <v>0</v>
      </c>
    </row>
    <row r="226" spans="1:5">
      <c r="A226">
        <v>8</v>
      </c>
      <c r="B226">
        <v>-91.165000000000006</v>
      </c>
      <c r="C226">
        <v>5</v>
      </c>
      <c r="D226">
        <v>1000</v>
      </c>
      <c r="E226">
        <v>0</v>
      </c>
    </row>
    <row r="227" spans="1:5">
      <c r="A227">
        <v>9</v>
      </c>
      <c r="B227">
        <v>-91.049000000000007</v>
      </c>
      <c r="C227">
        <v>5</v>
      </c>
      <c r="D227">
        <v>1000</v>
      </c>
      <c r="E227">
        <v>0</v>
      </c>
    </row>
    <row r="228" spans="1:5">
      <c r="A228">
        <v>10</v>
      </c>
      <c r="B228">
        <v>-90.933999999999997</v>
      </c>
      <c r="C228">
        <v>5</v>
      </c>
      <c r="D228">
        <v>1000</v>
      </c>
      <c r="E228">
        <v>0</v>
      </c>
    </row>
    <row r="229" spans="1:5">
      <c r="A229">
        <v>11</v>
      </c>
      <c r="B229">
        <v>-90.823999999999998</v>
      </c>
      <c r="C229">
        <v>5</v>
      </c>
      <c r="D229">
        <v>1000</v>
      </c>
      <c r="E229">
        <v>0</v>
      </c>
    </row>
    <row r="230" spans="1:5">
      <c r="A230">
        <v>12</v>
      </c>
      <c r="B230">
        <v>-90.709000000000003</v>
      </c>
      <c r="C230">
        <v>5</v>
      </c>
      <c r="D230">
        <v>1000</v>
      </c>
      <c r="E230">
        <v>0</v>
      </c>
    </row>
    <row r="231" spans="1:5">
      <c r="A231">
        <v>13</v>
      </c>
      <c r="B231">
        <v>-90.594999999999999</v>
      </c>
      <c r="C231">
        <v>5</v>
      </c>
      <c r="D231">
        <v>1000</v>
      </c>
      <c r="E231">
        <v>0</v>
      </c>
    </row>
    <row r="232" spans="1:5">
      <c r="A232">
        <v>14</v>
      </c>
      <c r="B232">
        <v>-90.486999999999995</v>
      </c>
      <c r="C232">
        <v>5</v>
      </c>
      <c r="D232">
        <v>1000</v>
      </c>
      <c r="E232">
        <v>0</v>
      </c>
    </row>
    <row r="233" spans="1:5">
      <c r="A233">
        <v>15</v>
      </c>
      <c r="B233">
        <v>-90.372</v>
      </c>
      <c r="C233">
        <v>5</v>
      </c>
      <c r="D233">
        <v>1000</v>
      </c>
      <c r="E233">
        <v>0</v>
      </c>
    </row>
    <row r="234" spans="1:5">
      <c r="A234">
        <v>16</v>
      </c>
      <c r="B234">
        <v>-90.256</v>
      </c>
      <c r="C234">
        <v>5</v>
      </c>
      <c r="D234">
        <v>1000</v>
      </c>
      <c r="E234">
        <v>1</v>
      </c>
    </row>
    <row r="235" spans="1:5">
      <c r="A235">
        <v>17</v>
      </c>
      <c r="B235">
        <v>-90.14</v>
      </c>
      <c r="C235">
        <v>5</v>
      </c>
      <c r="D235">
        <v>1000</v>
      </c>
      <c r="E235">
        <v>0</v>
      </c>
    </row>
    <row r="236" spans="1:5">
      <c r="A236">
        <v>18</v>
      </c>
      <c r="B236">
        <v>-90.025000000000006</v>
      </c>
      <c r="C236">
        <v>5</v>
      </c>
      <c r="D236">
        <v>1000</v>
      </c>
      <c r="E236">
        <v>0</v>
      </c>
    </row>
    <row r="237" spans="1:5">
      <c r="A237">
        <v>19</v>
      </c>
      <c r="B237">
        <v>-89.918999999999997</v>
      </c>
      <c r="C237">
        <v>5</v>
      </c>
      <c r="D237">
        <v>1000</v>
      </c>
      <c r="E237">
        <v>0</v>
      </c>
    </row>
    <row r="238" spans="1:5">
      <c r="A238">
        <v>20</v>
      </c>
      <c r="B238">
        <v>-89.805999999999997</v>
      </c>
      <c r="C238">
        <v>5</v>
      </c>
      <c r="D238">
        <v>1000</v>
      </c>
      <c r="E238">
        <v>0</v>
      </c>
    </row>
    <row r="239" spans="1:5">
      <c r="A239">
        <v>21</v>
      </c>
      <c r="B239">
        <v>-89.691000000000003</v>
      </c>
      <c r="C239">
        <v>5</v>
      </c>
      <c r="D239">
        <v>1000</v>
      </c>
      <c r="E239">
        <v>0</v>
      </c>
    </row>
    <row r="240" spans="1:5">
      <c r="A240">
        <v>22</v>
      </c>
      <c r="B240">
        <v>-89.576999999999998</v>
      </c>
      <c r="C240">
        <v>5</v>
      </c>
      <c r="D240">
        <v>1000</v>
      </c>
      <c r="E240">
        <v>0</v>
      </c>
    </row>
    <row r="241" spans="1:5">
      <c r="A241">
        <v>23</v>
      </c>
      <c r="B241">
        <v>-89.457999999999998</v>
      </c>
      <c r="C241">
        <v>5</v>
      </c>
      <c r="D241">
        <v>1000</v>
      </c>
      <c r="E241">
        <v>0</v>
      </c>
    </row>
    <row r="242" spans="1:5">
      <c r="A242">
        <v>24</v>
      </c>
      <c r="B242">
        <v>-89.341999999999999</v>
      </c>
      <c r="C242">
        <v>5</v>
      </c>
      <c r="D242">
        <v>1000</v>
      </c>
      <c r="E242">
        <v>0</v>
      </c>
    </row>
    <row r="243" spans="1:5">
      <c r="A243">
        <v>25</v>
      </c>
      <c r="B243">
        <v>-89.234999999999999</v>
      </c>
      <c r="C243">
        <v>5</v>
      </c>
      <c r="D243">
        <v>1000</v>
      </c>
      <c r="E243">
        <v>0</v>
      </c>
    </row>
    <row r="244" spans="1:5">
      <c r="A244">
        <v>26</v>
      </c>
      <c r="B244">
        <v>-89.13</v>
      </c>
      <c r="C244">
        <v>5</v>
      </c>
      <c r="D244">
        <v>1000</v>
      </c>
      <c r="E244">
        <v>1</v>
      </c>
    </row>
    <row r="245" spans="1:5">
      <c r="A245">
        <v>27</v>
      </c>
      <c r="B245">
        <v>-89.016000000000005</v>
      </c>
      <c r="C245">
        <v>5</v>
      </c>
      <c r="D245">
        <v>1000</v>
      </c>
      <c r="E245">
        <v>0</v>
      </c>
    </row>
    <row r="246" spans="1:5">
      <c r="A246">
        <v>28</v>
      </c>
      <c r="B246">
        <v>-88.896000000000001</v>
      </c>
      <c r="C246">
        <v>5</v>
      </c>
      <c r="D246">
        <v>1000</v>
      </c>
      <c r="E246">
        <v>0</v>
      </c>
    </row>
    <row r="247" spans="1:5">
      <c r="A247">
        <v>29</v>
      </c>
      <c r="B247">
        <v>-88.790999999999997</v>
      </c>
      <c r="C247">
        <v>5</v>
      </c>
      <c r="D247">
        <v>1000</v>
      </c>
      <c r="E247">
        <v>0</v>
      </c>
    </row>
    <row r="248" spans="1:5">
      <c r="A248">
        <v>30</v>
      </c>
      <c r="B248">
        <v>-88.671999999999997</v>
      </c>
      <c r="C248">
        <v>5</v>
      </c>
      <c r="D248">
        <v>1000</v>
      </c>
      <c r="E248">
        <v>0</v>
      </c>
    </row>
    <row r="249" spans="1:5">
      <c r="A249">
        <v>31</v>
      </c>
      <c r="B249">
        <v>-88.56</v>
      </c>
      <c r="C249">
        <v>5</v>
      </c>
      <c r="D249">
        <v>1000</v>
      </c>
      <c r="E249">
        <v>0</v>
      </c>
    </row>
    <row r="250" spans="1:5">
      <c r="A250">
        <v>32</v>
      </c>
      <c r="B250">
        <v>-88.451999999999998</v>
      </c>
      <c r="C250">
        <v>5</v>
      </c>
      <c r="D250">
        <v>1000</v>
      </c>
      <c r="E250">
        <v>0</v>
      </c>
    </row>
    <row r="251" spans="1:5">
      <c r="A251" t="s">
        <v>0</v>
      </c>
    </row>
    <row r="252" spans="1:5">
      <c r="A252" t="s">
        <v>0</v>
      </c>
    </row>
    <row r="253" spans="1:5">
      <c r="A253" t="s">
        <v>0</v>
      </c>
    </row>
    <row r="254" spans="1:5">
      <c r="A254" t="s">
        <v>0</v>
      </c>
    </row>
    <row r="255" spans="1:5">
      <c r="A255" t="s">
        <v>23</v>
      </c>
    </row>
    <row r="256" spans="1:5">
      <c r="A256" t="s">
        <v>24</v>
      </c>
    </row>
    <row r="257" spans="1:10">
      <c r="A257" t="s">
        <v>3</v>
      </c>
    </row>
    <row r="258" spans="1:10">
      <c r="A258" t="s">
        <v>4</v>
      </c>
    </row>
    <row r="259" spans="1:10">
      <c r="A259" t="s">
        <v>5</v>
      </c>
    </row>
    <row r="260" spans="1:10">
      <c r="A260" t="s">
        <v>25</v>
      </c>
    </row>
    <row r="261" spans="1:10">
      <c r="A261" t="s">
        <v>7</v>
      </c>
    </row>
    <row r="262" spans="1:10">
      <c r="A262" t="s">
        <v>8</v>
      </c>
    </row>
    <row r="263" spans="1:10">
      <c r="A263" t="s">
        <v>9</v>
      </c>
    </row>
    <row r="264" spans="1:10">
      <c r="A264" t="s">
        <v>10</v>
      </c>
    </row>
    <row r="265" spans="1:10">
      <c r="A265" t="s">
        <v>11</v>
      </c>
    </row>
    <row r="266" spans="1:10">
      <c r="A266" t="s">
        <v>0</v>
      </c>
    </row>
    <row r="267" spans="1:10">
      <c r="A267" t="s">
        <v>0</v>
      </c>
    </row>
    <row r="268" spans="1:10">
      <c r="A268" t="s">
        <v>84</v>
      </c>
      <c r="B268" t="s">
        <v>63</v>
      </c>
      <c r="C268" t="s">
        <v>66</v>
      </c>
      <c r="D268" t="s">
        <v>83</v>
      </c>
      <c r="E268" t="s">
        <v>82</v>
      </c>
      <c r="F268" t="s">
        <v>103</v>
      </c>
    </row>
    <row r="269" spans="1:10">
      <c r="A269">
        <v>1</v>
      </c>
      <c r="B269">
        <v>-91.947999999999993</v>
      </c>
      <c r="C269">
        <v>2229</v>
      </c>
      <c r="D269">
        <v>460000</v>
      </c>
      <c r="E269">
        <v>146</v>
      </c>
      <c r="F269" s="3"/>
      <c r="J269" t="s">
        <v>122</v>
      </c>
    </row>
    <row r="270" spans="1:10">
      <c r="A270">
        <v>2</v>
      </c>
      <c r="B270">
        <v>-91.838999999999999</v>
      </c>
      <c r="C270">
        <v>2229</v>
      </c>
      <c r="D270">
        <v>460000</v>
      </c>
      <c r="E270">
        <v>148</v>
      </c>
      <c r="F270" s="3"/>
    </row>
    <row r="271" spans="1:10">
      <c r="A271">
        <v>3</v>
      </c>
      <c r="B271">
        <v>-91.724000000000004</v>
      </c>
      <c r="C271">
        <v>2229</v>
      </c>
      <c r="D271">
        <v>460000</v>
      </c>
      <c r="E271">
        <v>186</v>
      </c>
      <c r="F271" s="3"/>
    </row>
    <row r="272" spans="1:10">
      <c r="A272">
        <v>4</v>
      </c>
      <c r="B272">
        <v>-91.611999999999995</v>
      </c>
      <c r="C272">
        <v>2229</v>
      </c>
      <c r="D272">
        <v>460000</v>
      </c>
      <c r="E272">
        <v>186</v>
      </c>
      <c r="F272" s="3"/>
    </row>
    <row r="273" spans="1:6">
      <c r="A273">
        <v>5</v>
      </c>
      <c r="B273">
        <v>-91.5</v>
      </c>
      <c r="C273">
        <v>2229</v>
      </c>
      <c r="D273">
        <v>460000</v>
      </c>
      <c r="E273">
        <v>162</v>
      </c>
      <c r="F273" s="3">
        <v>169.42898409301631</v>
      </c>
    </row>
    <row r="274" spans="1:6">
      <c r="A274">
        <v>6</v>
      </c>
      <c r="B274">
        <v>-91.394000000000005</v>
      </c>
      <c r="C274">
        <v>2229</v>
      </c>
      <c r="D274">
        <v>460000</v>
      </c>
      <c r="E274">
        <v>148</v>
      </c>
      <c r="F274" s="3">
        <v>170.06845178758778</v>
      </c>
    </row>
    <row r="275" spans="1:6">
      <c r="A275">
        <v>7</v>
      </c>
      <c r="B275">
        <v>-91.281000000000006</v>
      </c>
      <c r="C275">
        <v>2229</v>
      </c>
      <c r="D275">
        <v>460000</v>
      </c>
      <c r="E275">
        <v>172</v>
      </c>
      <c r="F275" s="3">
        <v>171.46838037990537</v>
      </c>
    </row>
    <row r="276" spans="1:6">
      <c r="A276">
        <v>8</v>
      </c>
      <c r="B276">
        <v>-91.165000000000006</v>
      </c>
      <c r="C276">
        <v>2229</v>
      </c>
      <c r="D276">
        <v>460000</v>
      </c>
      <c r="E276">
        <v>157</v>
      </c>
      <c r="F276" s="3">
        <v>174.28154738783556</v>
      </c>
    </row>
    <row r="277" spans="1:6">
      <c r="A277">
        <v>9</v>
      </c>
      <c r="B277">
        <v>-91.049000000000007</v>
      </c>
      <c r="C277">
        <v>2229</v>
      </c>
      <c r="D277">
        <v>460000</v>
      </c>
      <c r="E277">
        <v>185</v>
      </c>
      <c r="F277" s="3">
        <v>179.3859832739561</v>
      </c>
    </row>
    <row r="278" spans="1:6">
      <c r="A278">
        <v>10</v>
      </c>
      <c r="B278">
        <v>-90.933999999999997</v>
      </c>
      <c r="C278">
        <v>2229</v>
      </c>
      <c r="D278">
        <v>460000</v>
      </c>
      <c r="E278">
        <v>193</v>
      </c>
      <c r="F278" s="3">
        <v>187.78800847373131</v>
      </c>
    </row>
    <row r="279" spans="1:6">
      <c r="A279">
        <v>11</v>
      </c>
      <c r="B279">
        <v>-90.823999999999998</v>
      </c>
      <c r="C279">
        <v>2229</v>
      </c>
      <c r="D279">
        <v>460000</v>
      </c>
      <c r="E279">
        <v>188</v>
      </c>
      <c r="F279" s="3">
        <v>199.87436457561643</v>
      </c>
    </row>
    <row r="280" spans="1:6">
      <c r="A280">
        <v>12</v>
      </c>
      <c r="B280">
        <v>-90.709000000000003</v>
      </c>
      <c r="C280">
        <v>2229</v>
      </c>
      <c r="D280">
        <v>460000</v>
      </c>
      <c r="E280">
        <v>220</v>
      </c>
      <c r="F280" s="3">
        <v>217.26208133923154</v>
      </c>
    </row>
    <row r="281" spans="1:6">
      <c r="A281">
        <v>13</v>
      </c>
      <c r="B281">
        <v>-90.594999999999999</v>
      </c>
      <c r="C281">
        <v>2229</v>
      </c>
      <c r="D281">
        <v>460000</v>
      </c>
      <c r="E281">
        <v>238</v>
      </c>
      <c r="F281" s="3">
        <v>238.87326085568949</v>
      </c>
    </row>
    <row r="282" spans="1:6">
      <c r="A282">
        <v>14</v>
      </c>
      <c r="B282">
        <v>-90.486999999999995</v>
      </c>
      <c r="C282">
        <v>2229</v>
      </c>
      <c r="D282">
        <v>460000</v>
      </c>
      <c r="E282">
        <v>256</v>
      </c>
      <c r="F282" s="3">
        <v>261.8111513314463</v>
      </c>
    </row>
    <row r="283" spans="1:6">
      <c r="A283">
        <v>15</v>
      </c>
      <c r="B283">
        <v>-90.372</v>
      </c>
      <c r="C283">
        <v>2229</v>
      </c>
      <c r="D283">
        <v>460000</v>
      </c>
      <c r="E283">
        <v>307</v>
      </c>
      <c r="F283" s="3">
        <v>285.93610692461215</v>
      </c>
    </row>
    <row r="284" spans="1:6">
      <c r="A284">
        <v>16</v>
      </c>
      <c r="B284">
        <v>-90.256</v>
      </c>
      <c r="C284">
        <v>2229</v>
      </c>
      <c r="D284">
        <v>460000</v>
      </c>
      <c r="E284">
        <v>301</v>
      </c>
      <c r="F284" s="3">
        <v>306.04784066935679</v>
      </c>
    </row>
    <row r="285" spans="1:6">
      <c r="A285">
        <v>17</v>
      </c>
      <c r="B285">
        <v>-90.14</v>
      </c>
      <c r="C285">
        <v>2229</v>
      </c>
      <c r="D285">
        <v>460000</v>
      </c>
      <c r="E285">
        <v>326</v>
      </c>
      <c r="F285" s="3">
        <v>318.06308034393732</v>
      </c>
    </row>
    <row r="286" spans="1:6">
      <c r="A286">
        <v>18</v>
      </c>
      <c r="B286">
        <v>-90.025000000000006</v>
      </c>
      <c r="C286">
        <v>2229</v>
      </c>
      <c r="D286">
        <v>460000</v>
      </c>
      <c r="E286">
        <v>310</v>
      </c>
      <c r="F286" s="3">
        <v>319.50494508155066</v>
      </c>
    </row>
    <row r="287" spans="1:6">
      <c r="A287">
        <v>19</v>
      </c>
      <c r="B287">
        <v>-89.918999999999997</v>
      </c>
      <c r="C287">
        <v>2229</v>
      </c>
      <c r="D287">
        <v>460000</v>
      </c>
      <c r="E287">
        <v>312</v>
      </c>
      <c r="F287" s="3">
        <v>311.29306596090009</v>
      </c>
    </row>
    <row r="288" spans="1:6">
      <c r="A288">
        <v>20</v>
      </c>
      <c r="B288">
        <v>-89.805999999999997</v>
      </c>
      <c r="C288">
        <v>2229</v>
      </c>
      <c r="D288">
        <v>460000</v>
      </c>
      <c r="E288">
        <v>289</v>
      </c>
      <c r="F288" s="3">
        <v>294.1389625827743</v>
      </c>
    </row>
    <row r="289" spans="1:6">
      <c r="A289">
        <v>21</v>
      </c>
      <c r="B289">
        <v>-89.691000000000003</v>
      </c>
      <c r="C289">
        <v>2229</v>
      </c>
      <c r="D289">
        <v>460000</v>
      </c>
      <c r="E289">
        <v>273</v>
      </c>
      <c r="F289" s="3">
        <v>271.09766172977567</v>
      </c>
    </row>
    <row r="290" spans="1:6">
      <c r="A290">
        <v>22</v>
      </c>
      <c r="B290">
        <v>-89.576999999999998</v>
      </c>
      <c r="C290">
        <v>2229</v>
      </c>
      <c r="D290">
        <v>460000</v>
      </c>
      <c r="E290">
        <v>262</v>
      </c>
      <c r="F290" s="3">
        <v>246.61211079206672</v>
      </c>
    </row>
    <row r="291" spans="1:6">
      <c r="A291">
        <v>23</v>
      </c>
      <c r="B291">
        <v>-89.457999999999998</v>
      </c>
      <c r="C291">
        <v>2229</v>
      </c>
      <c r="D291">
        <v>460000</v>
      </c>
      <c r="E291">
        <v>200</v>
      </c>
      <c r="F291" s="3">
        <v>222.96975019710121</v>
      </c>
    </row>
    <row r="292" spans="1:6">
      <c r="A292">
        <v>24</v>
      </c>
      <c r="B292">
        <v>-89.341999999999999</v>
      </c>
      <c r="C292">
        <v>2229</v>
      </c>
      <c r="D292">
        <v>460000</v>
      </c>
      <c r="E292">
        <v>197</v>
      </c>
      <c r="F292" s="3">
        <v>204.10497407278532</v>
      </c>
    </row>
    <row r="293" spans="1:6">
      <c r="A293">
        <v>25</v>
      </c>
      <c r="B293">
        <v>-89.234999999999999</v>
      </c>
      <c r="C293">
        <v>2229</v>
      </c>
      <c r="D293">
        <v>460000</v>
      </c>
      <c r="E293">
        <v>196</v>
      </c>
      <c r="F293" s="3">
        <v>191.08401723032148</v>
      </c>
    </row>
    <row r="294" spans="1:6">
      <c r="A294">
        <v>26</v>
      </c>
      <c r="B294">
        <v>-89.13</v>
      </c>
      <c r="C294">
        <v>2229</v>
      </c>
      <c r="D294">
        <v>460000</v>
      </c>
      <c r="E294">
        <v>204</v>
      </c>
      <c r="F294" s="3">
        <v>182.15957666452516</v>
      </c>
    </row>
    <row r="295" spans="1:6">
      <c r="A295">
        <v>27</v>
      </c>
      <c r="B295">
        <v>-89.016000000000005</v>
      </c>
      <c r="C295">
        <v>2229</v>
      </c>
      <c r="D295">
        <v>460000</v>
      </c>
      <c r="E295">
        <v>195</v>
      </c>
      <c r="F295" s="3">
        <v>175.98027466534373</v>
      </c>
    </row>
    <row r="296" spans="1:6">
      <c r="A296">
        <v>28</v>
      </c>
      <c r="B296">
        <v>-88.896000000000001</v>
      </c>
      <c r="C296">
        <v>2229</v>
      </c>
      <c r="D296">
        <v>460000</v>
      </c>
      <c r="E296">
        <v>185</v>
      </c>
      <c r="F296" s="3">
        <v>172.28891356932672</v>
      </c>
    </row>
    <row r="297" spans="1:6">
      <c r="A297">
        <v>29</v>
      </c>
      <c r="B297">
        <v>-88.790999999999997</v>
      </c>
      <c r="C297">
        <v>2229</v>
      </c>
      <c r="D297">
        <v>460000</v>
      </c>
      <c r="E297">
        <v>185</v>
      </c>
      <c r="F297" s="3">
        <v>170.57073818273716</v>
      </c>
    </row>
    <row r="298" spans="1:6">
      <c r="A298">
        <v>30</v>
      </c>
      <c r="B298">
        <v>-88.671999999999997</v>
      </c>
      <c r="C298">
        <v>2229</v>
      </c>
      <c r="D298">
        <v>460000</v>
      </c>
      <c r="E298">
        <v>184</v>
      </c>
      <c r="F298" s="3"/>
    </row>
    <row r="299" spans="1:6">
      <c r="A299">
        <v>31</v>
      </c>
      <c r="B299">
        <v>-88.56</v>
      </c>
      <c r="C299">
        <v>2229</v>
      </c>
      <c r="D299">
        <v>460000</v>
      </c>
      <c r="E299">
        <v>164</v>
      </c>
      <c r="F299" s="3"/>
    </row>
    <row r="300" spans="1:6">
      <c r="A300">
        <v>32</v>
      </c>
      <c r="B300">
        <v>-88.451999999999998</v>
      </c>
      <c r="C300">
        <v>2229</v>
      </c>
      <c r="D300">
        <v>460000</v>
      </c>
      <c r="E300">
        <v>205</v>
      </c>
      <c r="F300" s="3"/>
    </row>
    <row r="301" spans="1:6">
      <c r="A301" t="s">
        <v>0</v>
      </c>
    </row>
    <row r="302" spans="1:6">
      <c r="A302" t="s">
        <v>0</v>
      </c>
    </row>
    <row r="303" spans="1:6">
      <c r="A303" t="s">
        <v>0</v>
      </c>
    </row>
    <row r="304" spans="1:6">
      <c r="A304" t="s">
        <v>0</v>
      </c>
    </row>
    <row r="305" spans="1:10">
      <c r="A305" t="s">
        <v>26</v>
      </c>
    </row>
    <row r="306" spans="1:10">
      <c r="A306" t="s">
        <v>24</v>
      </c>
    </row>
    <row r="307" spans="1:10">
      <c r="A307" t="s">
        <v>3</v>
      </c>
    </row>
    <row r="308" spans="1:10">
      <c r="A308" t="s">
        <v>4</v>
      </c>
    </row>
    <row r="309" spans="1:10">
      <c r="A309" t="s">
        <v>5</v>
      </c>
    </row>
    <row r="310" spans="1:10">
      <c r="A310" t="s">
        <v>27</v>
      </c>
    </row>
    <row r="311" spans="1:10">
      <c r="A311" t="s">
        <v>7</v>
      </c>
    </row>
    <row r="312" spans="1:10">
      <c r="A312" t="s">
        <v>8</v>
      </c>
    </row>
    <row r="313" spans="1:10">
      <c r="A313" t="s">
        <v>9</v>
      </c>
    </row>
    <row r="314" spans="1:10">
      <c r="A314" t="s">
        <v>10</v>
      </c>
    </row>
    <row r="315" spans="1:10">
      <c r="A315" t="s">
        <v>11</v>
      </c>
    </row>
    <row r="316" spans="1:10">
      <c r="A316" t="s">
        <v>0</v>
      </c>
    </row>
    <row r="317" spans="1:10">
      <c r="A317" t="s">
        <v>0</v>
      </c>
    </row>
    <row r="318" spans="1:10">
      <c r="A318" t="s">
        <v>84</v>
      </c>
      <c r="B318" t="s">
        <v>63</v>
      </c>
      <c r="C318" t="s">
        <v>66</v>
      </c>
      <c r="D318" t="s">
        <v>83</v>
      </c>
      <c r="E318" t="s">
        <v>82</v>
      </c>
      <c r="F318" t="s">
        <v>103</v>
      </c>
    </row>
    <row r="319" spans="1:10">
      <c r="A319">
        <v>1</v>
      </c>
      <c r="B319">
        <v>-91.947999999999993</v>
      </c>
      <c r="C319">
        <v>1924</v>
      </c>
      <c r="D319">
        <v>460000</v>
      </c>
      <c r="E319">
        <v>127</v>
      </c>
      <c r="F319" s="3"/>
      <c r="J319" t="s">
        <v>123</v>
      </c>
    </row>
    <row r="320" spans="1:10">
      <c r="A320">
        <v>2</v>
      </c>
      <c r="B320">
        <v>-91.838999999999999</v>
      </c>
      <c r="C320">
        <v>1924</v>
      </c>
      <c r="D320">
        <v>460000</v>
      </c>
      <c r="E320">
        <v>128</v>
      </c>
      <c r="F320" s="3"/>
    </row>
    <row r="321" spans="1:6">
      <c r="A321">
        <v>3</v>
      </c>
      <c r="B321">
        <v>-91.724000000000004</v>
      </c>
      <c r="C321">
        <v>1924</v>
      </c>
      <c r="D321">
        <v>460000</v>
      </c>
      <c r="E321">
        <v>142</v>
      </c>
      <c r="F321" s="3"/>
    </row>
    <row r="322" spans="1:6">
      <c r="A322">
        <v>4</v>
      </c>
      <c r="B322">
        <v>-91.611999999999995</v>
      </c>
      <c r="C322">
        <v>1924</v>
      </c>
      <c r="D322">
        <v>460000</v>
      </c>
      <c r="E322">
        <v>183</v>
      </c>
      <c r="F322" s="3"/>
    </row>
    <row r="323" spans="1:6">
      <c r="A323">
        <v>5</v>
      </c>
      <c r="B323">
        <v>-91.5</v>
      </c>
      <c r="C323">
        <v>1924</v>
      </c>
      <c r="D323">
        <v>460000</v>
      </c>
      <c r="E323">
        <v>161</v>
      </c>
      <c r="F323" s="3">
        <v>167.97373442362698</v>
      </c>
    </row>
    <row r="324" spans="1:6">
      <c r="A324">
        <v>6</v>
      </c>
      <c r="B324">
        <v>-91.394000000000005</v>
      </c>
      <c r="C324">
        <v>1924</v>
      </c>
      <c r="D324">
        <v>460000</v>
      </c>
      <c r="E324">
        <v>177</v>
      </c>
      <c r="F324" s="3">
        <v>169.43524934902842</v>
      </c>
    </row>
    <row r="325" spans="1:6">
      <c r="A325">
        <v>7</v>
      </c>
      <c r="B325">
        <v>-91.281000000000006</v>
      </c>
      <c r="C325">
        <v>1924</v>
      </c>
      <c r="D325">
        <v>460000</v>
      </c>
      <c r="E325">
        <v>161</v>
      </c>
      <c r="F325" s="3">
        <v>172.30766044425718</v>
      </c>
    </row>
    <row r="326" spans="1:6">
      <c r="A326">
        <v>8</v>
      </c>
      <c r="B326">
        <v>-91.165000000000006</v>
      </c>
      <c r="C326">
        <v>1924</v>
      </c>
      <c r="D326">
        <v>460000</v>
      </c>
      <c r="E326">
        <v>157</v>
      </c>
      <c r="F326" s="3">
        <v>177.52326990908551</v>
      </c>
    </row>
    <row r="327" spans="1:6">
      <c r="A327">
        <v>9</v>
      </c>
      <c r="B327">
        <v>-91.049000000000007</v>
      </c>
      <c r="C327">
        <v>1924</v>
      </c>
      <c r="D327">
        <v>460000</v>
      </c>
      <c r="E327">
        <v>181</v>
      </c>
      <c r="F327" s="3">
        <v>186.163052930053</v>
      </c>
    </row>
    <row r="328" spans="1:6">
      <c r="A328">
        <v>10</v>
      </c>
      <c r="B328">
        <v>-90.933999999999997</v>
      </c>
      <c r="C328">
        <v>1924</v>
      </c>
      <c r="D328">
        <v>460000</v>
      </c>
      <c r="E328">
        <v>231</v>
      </c>
      <c r="F328" s="3">
        <v>199.30194418154181</v>
      </c>
    </row>
    <row r="329" spans="1:6">
      <c r="A329">
        <v>11</v>
      </c>
      <c r="B329">
        <v>-90.823999999999998</v>
      </c>
      <c r="C329">
        <v>1924</v>
      </c>
      <c r="D329">
        <v>460000</v>
      </c>
      <c r="E329">
        <v>225</v>
      </c>
      <c r="F329" s="3">
        <v>216.99807654294639</v>
      </c>
    </row>
    <row r="330" spans="1:6">
      <c r="A330">
        <v>12</v>
      </c>
      <c r="B330">
        <v>-90.709000000000003</v>
      </c>
      <c r="C330">
        <v>1924</v>
      </c>
      <c r="D330">
        <v>460000</v>
      </c>
      <c r="E330">
        <v>223</v>
      </c>
      <c r="F330" s="3">
        <v>241.10186725065492</v>
      </c>
    </row>
    <row r="331" spans="1:6">
      <c r="A331">
        <v>13</v>
      </c>
      <c r="B331">
        <v>-90.594999999999999</v>
      </c>
      <c r="C331">
        <v>1924</v>
      </c>
      <c r="D331">
        <v>460000</v>
      </c>
      <c r="E331">
        <v>262</v>
      </c>
      <c r="F331" s="3">
        <v>269.79215762607049</v>
      </c>
    </row>
    <row r="332" spans="1:6">
      <c r="A332">
        <v>14</v>
      </c>
      <c r="B332">
        <v>-90.486999999999995</v>
      </c>
      <c r="C332">
        <v>1924</v>
      </c>
      <c r="D332">
        <v>460000</v>
      </c>
      <c r="E332">
        <v>298</v>
      </c>
      <c r="F332" s="3">
        <v>299.36989807082091</v>
      </c>
    </row>
    <row r="333" spans="1:6">
      <c r="A333">
        <v>15</v>
      </c>
      <c r="B333">
        <v>-90.372</v>
      </c>
      <c r="C333">
        <v>1924</v>
      </c>
      <c r="D333">
        <v>460000</v>
      </c>
      <c r="E333">
        <v>342</v>
      </c>
      <c r="F333" s="3">
        <v>330.04541305836642</v>
      </c>
    </row>
    <row r="334" spans="1:6">
      <c r="A334">
        <v>16</v>
      </c>
      <c r="B334">
        <v>-90.256</v>
      </c>
      <c r="C334">
        <v>1924</v>
      </c>
      <c r="D334">
        <v>460000</v>
      </c>
      <c r="E334">
        <v>363</v>
      </c>
      <c r="F334" s="3">
        <v>355.8289072929976</v>
      </c>
    </row>
    <row r="335" spans="1:6">
      <c r="A335">
        <v>17</v>
      </c>
      <c r="B335">
        <v>-90.14</v>
      </c>
      <c r="C335">
        <v>1924</v>
      </c>
      <c r="D335">
        <v>460000</v>
      </c>
      <c r="E335">
        <v>346</v>
      </c>
      <c r="F335" s="3">
        <v>372.2105859079864</v>
      </c>
    </row>
    <row r="336" spans="1:6">
      <c r="A336">
        <v>18</v>
      </c>
      <c r="B336">
        <v>-90.025000000000006</v>
      </c>
      <c r="C336">
        <v>1924</v>
      </c>
      <c r="D336">
        <v>460000</v>
      </c>
      <c r="E336">
        <v>420</v>
      </c>
      <c r="F336" s="3">
        <v>376.29770794017264</v>
      </c>
    </row>
    <row r="337" spans="1:6">
      <c r="A337">
        <v>19</v>
      </c>
      <c r="B337">
        <v>-89.918999999999997</v>
      </c>
      <c r="C337">
        <v>1924</v>
      </c>
      <c r="D337">
        <v>460000</v>
      </c>
      <c r="E337">
        <v>380</v>
      </c>
      <c r="F337" s="3">
        <v>368.66373876323945</v>
      </c>
    </row>
    <row r="338" spans="1:6">
      <c r="A338">
        <v>20</v>
      </c>
      <c r="B338">
        <v>-89.805999999999997</v>
      </c>
      <c r="C338">
        <v>1924</v>
      </c>
      <c r="D338">
        <v>460000</v>
      </c>
      <c r="E338">
        <v>340</v>
      </c>
      <c r="F338" s="3">
        <v>349.82363604277708</v>
      </c>
    </row>
    <row r="339" spans="1:6">
      <c r="A339">
        <v>21</v>
      </c>
      <c r="B339">
        <v>-89.691000000000003</v>
      </c>
      <c r="C339">
        <v>1924</v>
      </c>
      <c r="D339">
        <v>460000</v>
      </c>
      <c r="E339">
        <v>316</v>
      </c>
      <c r="F339" s="3">
        <v>322.50965977419099</v>
      </c>
    </row>
    <row r="340" spans="1:6">
      <c r="A340">
        <v>22</v>
      </c>
      <c r="B340">
        <v>-89.576999999999998</v>
      </c>
      <c r="C340">
        <v>1924</v>
      </c>
      <c r="D340">
        <v>460000</v>
      </c>
      <c r="E340">
        <v>259</v>
      </c>
      <c r="F340" s="3">
        <v>291.5210252466253</v>
      </c>
    </row>
    <row r="341" spans="1:6">
      <c r="A341">
        <v>23</v>
      </c>
      <c r="B341">
        <v>-89.457999999999998</v>
      </c>
      <c r="C341">
        <v>1924</v>
      </c>
      <c r="D341">
        <v>460000</v>
      </c>
      <c r="E341">
        <v>260</v>
      </c>
      <c r="F341" s="3">
        <v>259.44653355918501</v>
      </c>
    </row>
    <row r="342" spans="1:6">
      <c r="A342">
        <v>24</v>
      </c>
      <c r="B342">
        <v>-89.341999999999999</v>
      </c>
      <c r="C342">
        <v>1924</v>
      </c>
      <c r="D342">
        <v>460000</v>
      </c>
      <c r="E342">
        <v>244</v>
      </c>
      <c r="F342" s="3">
        <v>231.79112124555678</v>
      </c>
    </row>
    <row r="343" spans="1:6">
      <c r="A343">
        <v>25</v>
      </c>
      <c r="B343">
        <v>-89.234999999999999</v>
      </c>
      <c r="C343">
        <v>1924</v>
      </c>
      <c r="D343">
        <v>460000</v>
      </c>
      <c r="E343">
        <v>227</v>
      </c>
      <c r="F343" s="3">
        <v>211.06496215491691</v>
      </c>
    </row>
    <row r="344" spans="1:6">
      <c r="A344">
        <v>26</v>
      </c>
      <c r="B344">
        <v>-89.13</v>
      </c>
      <c r="C344">
        <v>1924</v>
      </c>
      <c r="D344">
        <v>460000</v>
      </c>
      <c r="E344">
        <v>203</v>
      </c>
      <c r="F344" s="3">
        <v>195.57490857372531</v>
      </c>
    </row>
    <row r="345" spans="1:6">
      <c r="A345">
        <v>27</v>
      </c>
      <c r="B345">
        <v>-89.016000000000005</v>
      </c>
      <c r="C345">
        <v>1924</v>
      </c>
      <c r="D345">
        <v>460000</v>
      </c>
      <c r="E345">
        <v>189</v>
      </c>
      <c r="F345" s="3">
        <v>183.74799836027677</v>
      </c>
    </row>
    <row r="346" spans="1:6">
      <c r="A346">
        <v>28</v>
      </c>
      <c r="B346">
        <v>-88.896000000000001</v>
      </c>
      <c r="C346">
        <v>1924</v>
      </c>
      <c r="D346">
        <v>460000</v>
      </c>
      <c r="E346">
        <v>170</v>
      </c>
      <c r="F346" s="3">
        <v>175.82439801553872</v>
      </c>
    </row>
    <row r="347" spans="1:6">
      <c r="A347">
        <v>29</v>
      </c>
      <c r="B347">
        <v>-88.790999999999997</v>
      </c>
      <c r="C347">
        <v>1924</v>
      </c>
      <c r="D347">
        <v>460000</v>
      </c>
      <c r="E347">
        <v>187</v>
      </c>
      <c r="F347" s="3">
        <v>171.65603874373508</v>
      </c>
    </row>
    <row r="348" spans="1:6">
      <c r="A348">
        <v>30</v>
      </c>
      <c r="B348">
        <v>-88.671999999999997</v>
      </c>
      <c r="C348">
        <v>1924</v>
      </c>
      <c r="D348">
        <v>460000</v>
      </c>
      <c r="E348">
        <v>183</v>
      </c>
      <c r="F348" s="3"/>
    </row>
    <row r="349" spans="1:6">
      <c r="A349">
        <v>31</v>
      </c>
      <c r="B349">
        <v>-88.56</v>
      </c>
      <c r="C349">
        <v>1924</v>
      </c>
      <c r="D349">
        <v>460000</v>
      </c>
      <c r="E349">
        <v>182</v>
      </c>
      <c r="F349" s="3"/>
    </row>
    <row r="350" spans="1:6">
      <c r="A350">
        <v>32</v>
      </c>
      <c r="B350">
        <v>-88.451999999999998</v>
      </c>
      <c r="C350">
        <v>1924</v>
      </c>
      <c r="D350">
        <v>460000</v>
      </c>
      <c r="E350">
        <v>139</v>
      </c>
      <c r="F350" s="3"/>
    </row>
    <row r="351" spans="1:6">
      <c r="A351" t="s">
        <v>0</v>
      </c>
    </row>
    <row r="352" spans="1:6">
      <c r="A352" t="s">
        <v>0</v>
      </c>
    </row>
    <row r="353" spans="1:6">
      <c r="A353" t="s">
        <v>0</v>
      </c>
    </row>
    <row r="354" spans="1:6">
      <c r="A354" t="s">
        <v>0</v>
      </c>
    </row>
    <row r="355" spans="1:6">
      <c r="A355" t="s">
        <v>28</v>
      </c>
    </row>
    <row r="356" spans="1:6">
      <c r="A356" t="s">
        <v>16</v>
      </c>
    </row>
    <row r="357" spans="1:6">
      <c r="A357" t="s">
        <v>3</v>
      </c>
    </row>
    <row r="358" spans="1:6">
      <c r="A358" t="s">
        <v>4</v>
      </c>
    </row>
    <row r="359" spans="1:6">
      <c r="A359" t="s">
        <v>5</v>
      </c>
    </row>
    <row r="360" spans="1:6">
      <c r="A360" t="s">
        <v>29</v>
      </c>
    </row>
    <row r="361" spans="1:6">
      <c r="A361" t="s">
        <v>7</v>
      </c>
    </row>
    <row r="362" spans="1:6">
      <c r="A362" t="s">
        <v>8</v>
      </c>
    </row>
    <row r="363" spans="1:6">
      <c r="A363" t="s">
        <v>9</v>
      </c>
    </row>
    <row r="364" spans="1:6">
      <c r="A364" t="s">
        <v>10</v>
      </c>
    </row>
    <row r="365" spans="1:6">
      <c r="A365" t="s">
        <v>11</v>
      </c>
    </row>
    <row r="366" spans="1:6">
      <c r="A366" t="s">
        <v>0</v>
      </c>
    </row>
    <row r="367" spans="1:6">
      <c r="A367" t="s">
        <v>0</v>
      </c>
    </row>
    <row r="368" spans="1:6">
      <c r="A368" t="s">
        <v>84</v>
      </c>
      <c r="B368" t="s">
        <v>63</v>
      </c>
      <c r="C368" t="s">
        <v>66</v>
      </c>
      <c r="D368" t="s">
        <v>83</v>
      </c>
      <c r="E368" t="s">
        <v>82</v>
      </c>
      <c r="F368" t="s">
        <v>103</v>
      </c>
    </row>
    <row r="369" spans="1:10">
      <c r="A369">
        <v>1</v>
      </c>
      <c r="B369">
        <v>-91.947999999999993</v>
      </c>
      <c r="C369">
        <v>1230</v>
      </c>
      <c r="D369">
        <v>300000</v>
      </c>
      <c r="E369">
        <v>86</v>
      </c>
      <c r="F369" s="3"/>
      <c r="J369" t="s">
        <v>124</v>
      </c>
    </row>
    <row r="370" spans="1:10">
      <c r="A370">
        <v>2</v>
      </c>
      <c r="B370">
        <v>-91.838999999999999</v>
      </c>
      <c r="C370">
        <v>1230</v>
      </c>
      <c r="D370">
        <v>300000</v>
      </c>
      <c r="E370">
        <v>111</v>
      </c>
      <c r="F370" s="3"/>
    </row>
    <row r="371" spans="1:10">
      <c r="A371">
        <v>3</v>
      </c>
      <c r="B371">
        <v>-91.724000000000004</v>
      </c>
      <c r="C371">
        <v>1230</v>
      </c>
      <c r="D371">
        <v>300000</v>
      </c>
      <c r="E371">
        <v>118</v>
      </c>
      <c r="F371" s="3"/>
    </row>
    <row r="372" spans="1:10">
      <c r="A372">
        <v>4</v>
      </c>
      <c r="B372">
        <v>-91.611999999999995</v>
      </c>
      <c r="C372">
        <v>1230</v>
      </c>
      <c r="D372">
        <v>300000</v>
      </c>
      <c r="E372">
        <v>104</v>
      </c>
      <c r="F372" s="3"/>
    </row>
    <row r="373" spans="1:10">
      <c r="A373">
        <v>5</v>
      </c>
      <c r="B373">
        <v>-91.5</v>
      </c>
      <c r="C373">
        <v>1230</v>
      </c>
      <c r="D373">
        <v>300000</v>
      </c>
      <c r="E373">
        <v>109</v>
      </c>
      <c r="F373" s="3">
        <v>117.18945171828749</v>
      </c>
    </row>
    <row r="374" spans="1:10">
      <c r="A374">
        <v>6</v>
      </c>
      <c r="B374">
        <v>-91.394000000000005</v>
      </c>
      <c r="C374">
        <v>1230</v>
      </c>
      <c r="D374">
        <v>300000</v>
      </c>
      <c r="E374">
        <v>123</v>
      </c>
      <c r="F374" s="3">
        <v>119.06134190953954</v>
      </c>
    </row>
    <row r="375" spans="1:10">
      <c r="A375">
        <v>7</v>
      </c>
      <c r="B375">
        <v>-91.281000000000006</v>
      </c>
      <c r="C375">
        <v>1230</v>
      </c>
      <c r="D375">
        <v>300000</v>
      </c>
      <c r="E375">
        <v>125</v>
      </c>
      <c r="F375" s="3">
        <v>122.57578045196864</v>
      </c>
    </row>
    <row r="376" spans="1:10">
      <c r="A376">
        <v>8</v>
      </c>
      <c r="B376">
        <v>-91.165000000000006</v>
      </c>
      <c r="C376">
        <v>1230</v>
      </c>
      <c r="D376">
        <v>300000</v>
      </c>
      <c r="E376">
        <v>116</v>
      </c>
      <c r="F376" s="3">
        <v>128.6615567368915</v>
      </c>
    </row>
    <row r="377" spans="1:10">
      <c r="A377">
        <v>9</v>
      </c>
      <c r="B377">
        <v>-91.049000000000007</v>
      </c>
      <c r="C377">
        <v>1230</v>
      </c>
      <c r="D377">
        <v>300000</v>
      </c>
      <c r="E377">
        <v>161</v>
      </c>
      <c r="F377" s="3">
        <v>138.27042972628027</v>
      </c>
    </row>
    <row r="378" spans="1:10">
      <c r="A378">
        <v>10</v>
      </c>
      <c r="B378">
        <v>-90.933999999999997</v>
      </c>
      <c r="C378">
        <v>1230</v>
      </c>
      <c r="D378">
        <v>300000</v>
      </c>
      <c r="E378">
        <v>152</v>
      </c>
      <c r="F378" s="3">
        <v>152.19511220562413</v>
      </c>
    </row>
    <row r="379" spans="1:10">
      <c r="A379">
        <v>11</v>
      </c>
      <c r="B379">
        <v>-90.823999999999998</v>
      </c>
      <c r="C379">
        <v>1230</v>
      </c>
      <c r="D379">
        <v>300000</v>
      </c>
      <c r="E379">
        <v>185</v>
      </c>
      <c r="F379" s="3">
        <v>170.07147557351541</v>
      </c>
    </row>
    <row r="380" spans="1:10">
      <c r="A380">
        <v>12</v>
      </c>
      <c r="B380">
        <v>-90.709000000000003</v>
      </c>
      <c r="C380">
        <v>1230</v>
      </c>
      <c r="D380">
        <v>300000</v>
      </c>
      <c r="E380">
        <v>178</v>
      </c>
      <c r="F380" s="3">
        <v>193.22824950668277</v>
      </c>
    </row>
    <row r="381" spans="1:10">
      <c r="A381">
        <v>13</v>
      </c>
      <c r="B381">
        <v>-90.594999999999999</v>
      </c>
      <c r="C381">
        <v>1230</v>
      </c>
      <c r="D381">
        <v>300000</v>
      </c>
      <c r="E381">
        <v>221</v>
      </c>
      <c r="F381" s="3">
        <v>219.31866998227872</v>
      </c>
    </row>
    <row r="382" spans="1:10">
      <c r="A382">
        <v>14</v>
      </c>
      <c r="B382">
        <v>-90.486999999999995</v>
      </c>
      <c r="C382">
        <v>1230</v>
      </c>
      <c r="D382">
        <v>300000</v>
      </c>
      <c r="E382">
        <v>230</v>
      </c>
      <c r="F382" s="3">
        <v>244.63894328035306</v>
      </c>
    </row>
    <row r="383" spans="1:10">
      <c r="A383">
        <v>15</v>
      </c>
      <c r="B383">
        <v>-90.372</v>
      </c>
      <c r="C383">
        <v>1230</v>
      </c>
      <c r="D383">
        <v>300000</v>
      </c>
      <c r="E383">
        <v>278</v>
      </c>
      <c r="F383" s="3">
        <v>268.98163491402534</v>
      </c>
    </row>
    <row r="384" spans="1:10">
      <c r="A384">
        <v>16</v>
      </c>
      <c r="B384">
        <v>-90.256</v>
      </c>
      <c r="C384">
        <v>1230</v>
      </c>
      <c r="D384">
        <v>300000</v>
      </c>
      <c r="E384">
        <v>287</v>
      </c>
      <c r="F384" s="3">
        <v>287.15451622457465</v>
      </c>
    </row>
    <row r="385" spans="1:6">
      <c r="A385">
        <v>17</v>
      </c>
      <c r="B385">
        <v>-90.14</v>
      </c>
      <c r="C385">
        <v>1230</v>
      </c>
      <c r="D385">
        <v>300000</v>
      </c>
      <c r="E385">
        <v>296</v>
      </c>
      <c r="F385" s="3">
        <v>295.84494152789114</v>
      </c>
    </row>
    <row r="386" spans="1:6">
      <c r="A386">
        <v>18</v>
      </c>
      <c r="B386">
        <v>-90.025000000000006</v>
      </c>
      <c r="C386">
        <v>1230</v>
      </c>
      <c r="D386">
        <v>300000</v>
      </c>
      <c r="E386">
        <v>291</v>
      </c>
      <c r="F386" s="3">
        <v>293.56364562741692</v>
      </c>
    </row>
    <row r="387" spans="1:6">
      <c r="A387">
        <v>19</v>
      </c>
      <c r="B387">
        <v>-89.918999999999997</v>
      </c>
      <c r="C387">
        <v>1230</v>
      </c>
      <c r="D387">
        <v>300000</v>
      </c>
      <c r="E387">
        <v>308</v>
      </c>
      <c r="F387" s="3">
        <v>282.16758919723338</v>
      </c>
    </row>
    <row r="388" spans="1:6">
      <c r="A388">
        <v>20</v>
      </c>
      <c r="B388">
        <v>-89.805999999999997</v>
      </c>
      <c r="C388">
        <v>1230</v>
      </c>
      <c r="D388">
        <v>300000</v>
      </c>
      <c r="E388">
        <v>249</v>
      </c>
      <c r="F388" s="3">
        <v>262.14240944437614</v>
      </c>
    </row>
    <row r="389" spans="1:6">
      <c r="A389">
        <v>21</v>
      </c>
      <c r="B389">
        <v>-89.691000000000003</v>
      </c>
      <c r="C389">
        <v>1230</v>
      </c>
      <c r="D389">
        <v>300000</v>
      </c>
      <c r="E389">
        <v>234</v>
      </c>
      <c r="F389" s="3">
        <v>236.61669222451604</v>
      </c>
    </row>
    <row r="390" spans="1:6">
      <c r="A390">
        <v>22</v>
      </c>
      <c r="B390">
        <v>-89.576999999999998</v>
      </c>
      <c r="C390">
        <v>1230</v>
      </c>
      <c r="D390">
        <v>300000</v>
      </c>
      <c r="E390">
        <v>212</v>
      </c>
      <c r="F390" s="3">
        <v>209.78904827982035</v>
      </c>
    </row>
    <row r="391" spans="1:6">
      <c r="A391">
        <v>23</v>
      </c>
      <c r="B391">
        <v>-89.457999999999998</v>
      </c>
      <c r="C391">
        <v>1230</v>
      </c>
      <c r="D391">
        <v>300000</v>
      </c>
      <c r="E391">
        <v>181</v>
      </c>
      <c r="F391" s="3">
        <v>183.5471708011369</v>
      </c>
    </row>
    <row r="392" spans="1:6">
      <c r="A392">
        <v>24</v>
      </c>
      <c r="B392">
        <v>-89.341999999999999</v>
      </c>
      <c r="C392">
        <v>1230</v>
      </c>
      <c r="D392">
        <v>300000</v>
      </c>
      <c r="E392">
        <v>154</v>
      </c>
      <c r="F392" s="3">
        <v>161.9403723567271</v>
      </c>
    </row>
    <row r="393" spans="1:6">
      <c r="A393">
        <v>25</v>
      </c>
      <c r="B393">
        <v>-89.234999999999999</v>
      </c>
      <c r="C393">
        <v>1230</v>
      </c>
      <c r="D393">
        <v>300000</v>
      </c>
      <c r="E393">
        <v>160</v>
      </c>
      <c r="F393" s="3">
        <v>146.34663579027389</v>
      </c>
    </row>
    <row r="394" spans="1:6">
      <c r="A394">
        <v>26</v>
      </c>
      <c r="B394">
        <v>-89.13</v>
      </c>
      <c r="C394">
        <v>1230</v>
      </c>
      <c r="D394">
        <v>300000</v>
      </c>
      <c r="E394">
        <v>125</v>
      </c>
      <c r="F394" s="3">
        <v>135.05890155666805</v>
      </c>
    </row>
    <row r="395" spans="1:6">
      <c r="A395">
        <v>27</v>
      </c>
      <c r="B395">
        <v>-89.016000000000005</v>
      </c>
      <c r="C395">
        <v>1230</v>
      </c>
      <c r="D395">
        <v>300000</v>
      </c>
      <c r="E395">
        <v>137</v>
      </c>
      <c r="F395" s="3">
        <v>126.69428393688874</v>
      </c>
    </row>
    <row r="396" spans="1:6">
      <c r="A396">
        <v>28</v>
      </c>
      <c r="B396">
        <v>-88.896000000000001</v>
      </c>
      <c r="C396">
        <v>1230</v>
      </c>
      <c r="D396">
        <v>300000</v>
      </c>
      <c r="E396">
        <v>122</v>
      </c>
      <c r="F396" s="3">
        <v>121.25251672678918</v>
      </c>
    </row>
    <row r="397" spans="1:6">
      <c r="A397">
        <v>29</v>
      </c>
      <c r="B397">
        <v>-88.790999999999997</v>
      </c>
      <c r="C397">
        <v>1230</v>
      </c>
      <c r="D397">
        <v>300000</v>
      </c>
      <c r="E397">
        <v>116</v>
      </c>
      <c r="F397" s="3">
        <v>118.46488391748976</v>
      </c>
    </row>
    <row r="398" spans="1:6">
      <c r="A398">
        <v>30</v>
      </c>
      <c r="B398">
        <v>-88.671999999999997</v>
      </c>
      <c r="C398">
        <v>1230</v>
      </c>
      <c r="D398">
        <v>300000</v>
      </c>
      <c r="E398">
        <v>115</v>
      </c>
      <c r="F398" s="3"/>
    </row>
    <row r="399" spans="1:6">
      <c r="A399">
        <v>31</v>
      </c>
      <c r="B399">
        <v>-88.56</v>
      </c>
      <c r="C399">
        <v>1230</v>
      </c>
      <c r="D399">
        <v>300000</v>
      </c>
      <c r="E399">
        <v>118</v>
      </c>
      <c r="F399" s="3"/>
    </row>
    <row r="400" spans="1:6">
      <c r="A400">
        <v>32</v>
      </c>
      <c r="B400">
        <v>-88.451999999999998</v>
      </c>
      <c r="C400">
        <v>1230</v>
      </c>
      <c r="D400">
        <v>300000</v>
      </c>
      <c r="E400">
        <v>113</v>
      </c>
      <c r="F400" s="3"/>
    </row>
    <row r="401" spans="1:1">
      <c r="A401" t="s">
        <v>0</v>
      </c>
    </row>
    <row r="402" spans="1:1">
      <c r="A402" t="s">
        <v>0</v>
      </c>
    </row>
    <row r="403" spans="1:1">
      <c r="A403" t="s">
        <v>0</v>
      </c>
    </row>
    <row r="404" spans="1:1">
      <c r="A404" t="s">
        <v>0</v>
      </c>
    </row>
    <row r="405" spans="1:1">
      <c r="A405" t="s">
        <v>30</v>
      </c>
    </row>
    <row r="406" spans="1:1">
      <c r="A406" t="s">
        <v>16</v>
      </c>
    </row>
    <row r="407" spans="1:1">
      <c r="A407" t="s">
        <v>3</v>
      </c>
    </row>
    <row r="408" spans="1:1">
      <c r="A408" t="s">
        <v>4</v>
      </c>
    </row>
    <row r="409" spans="1:1">
      <c r="A409" t="s">
        <v>5</v>
      </c>
    </row>
    <row r="410" spans="1:1">
      <c r="A410" t="s">
        <v>31</v>
      </c>
    </row>
    <row r="411" spans="1:1">
      <c r="A411" t="s">
        <v>7</v>
      </c>
    </row>
    <row r="412" spans="1:1">
      <c r="A412" t="s">
        <v>8</v>
      </c>
    </row>
    <row r="413" spans="1:1">
      <c r="A413" t="s">
        <v>9</v>
      </c>
    </row>
    <row r="414" spans="1:1">
      <c r="A414" t="s">
        <v>10</v>
      </c>
    </row>
    <row r="415" spans="1:1">
      <c r="A415" t="s">
        <v>11</v>
      </c>
    </row>
    <row r="416" spans="1:1">
      <c r="A416" t="s">
        <v>0</v>
      </c>
    </row>
    <row r="417" spans="1:10">
      <c r="A417" t="s">
        <v>0</v>
      </c>
    </row>
    <row r="418" spans="1:10">
      <c r="A418" t="s">
        <v>84</v>
      </c>
      <c r="B418" t="s">
        <v>63</v>
      </c>
      <c r="C418" t="s">
        <v>66</v>
      </c>
      <c r="D418" t="s">
        <v>83</v>
      </c>
      <c r="E418" t="s">
        <v>82</v>
      </c>
      <c r="F418" t="s">
        <v>103</v>
      </c>
    </row>
    <row r="419" spans="1:10">
      <c r="A419">
        <v>1</v>
      </c>
      <c r="B419">
        <v>-91.947999999999993</v>
      </c>
      <c r="C419">
        <v>1215</v>
      </c>
      <c r="D419">
        <v>300000</v>
      </c>
      <c r="E419">
        <v>90</v>
      </c>
      <c r="F419" s="3"/>
      <c r="J419" t="s">
        <v>125</v>
      </c>
    </row>
    <row r="420" spans="1:10">
      <c r="A420">
        <v>2</v>
      </c>
      <c r="B420">
        <v>-91.838999999999999</v>
      </c>
      <c r="C420">
        <v>1215</v>
      </c>
      <c r="D420">
        <v>300000</v>
      </c>
      <c r="E420">
        <v>106</v>
      </c>
      <c r="F420" s="3"/>
    </row>
    <row r="421" spans="1:10">
      <c r="A421">
        <v>3</v>
      </c>
      <c r="B421">
        <v>-91.724000000000004</v>
      </c>
      <c r="C421">
        <v>1215</v>
      </c>
      <c r="D421">
        <v>300000</v>
      </c>
      <c r="E421">
        <v>100</v>
      </c>
      <c r="F421" s="3"/>
    </row>
    <row r="422" spans="1:10">
      <c r="A422">
        <v>4</v>
      </c>
      <c r="B422">
        <v>-91.611999999999995</v>
      </c>
      <c r="C422">
        <v>1215</v>
      </c>
      <c r="D422">
        <v>300000</v>
      </c>
      <c r="E422">
        <v>93</v>
      </c>
      <c r="F422" s="3"/>
    </row>
    <row r="423" spans="1:10">
      <c r="A423">
        <v>5</v>
      </c>
      <c r="B423">
        <v>-91.5</v>
      </c>
      <c r="C423">
        <v>1215</v>
      </c>
      <c r="D423">
        <v>300000</v>
      </c>
      <c r="E423">
        <v>108</v>
      </c>
      <c r="F423" s="3">
        <v>124.09764736411816</v>
      </c>
    </row>
    <row r="424" spans="1:10">
      <c r="A424">
        <v>6</v>
      </c>
      <c r="B424">
        <v>-91.394000000000005</v>
      </c>
      <c r="C424">
        <v>1215</v>
      </c>
      <c r="D424">
        <v>300000</v>
      </c>
      <c r="E424">
        <v>100</v>
      </c>
      <c r="F424" s="3">
        <v>125.25957201040065</v>
      </c>
    </row>
    <row r="425" spans="1:10">
      <c r="A425">
        <v>7</v>
      </c>
      <c r="B425">
        <v>-91.281000000000006</v>
      </c>
      <c r="C425">
        <v>1215</v>
      </c>
      <c r="D425">
        <v>300000</v>
      </c>
      <c r="E425">
        <v>125</v>
      </c>
      <c r="F425" s="3">
        <v>127.83468119754126</v>
      </c>
    </row>
    <row r="426" spans="1:10">
      <c r="A426">
        <v>8</v>
      </c>
      <c r="B426">
        <v>-91.165000000000006</v>
      </c>
      <c r="C426">
        <v>1215</v>
      </c>
      <c r="D426">
        <v>300000</v>
      </c>
      <c r="E426">
        <v>142</v>
      </c>
      <c r="F426" s="3">
        <v>133.03046382755375</v>
      </c>
    </row>
    <row r="427" spans="1:10">
      <c r="A427">
        <v>9</v>
      </c>
      <c r="B427">
        <v>-91.049000000000007</v>
      </c>
      <c r="C427">
        <v>1215</v>
      </c>
      <c r="D427">
        <v>300000</v>
      </c>
      <c r="E427">
        <v>138</v>
      </c>
      <c r="F427" s="3">
        <v>142.40738914983694</v>
      </c>
    </row>
    <row r="428" spans="1:10">
      <c r="A428">
        <v>10</v>
      </c>
      <c r="B428">
        <v>-90.933999999999997</v>
      </c>
      <c r="C428">
        <v>1215</v>
      </c>
      <c r="D428">
        <v>300000</v>
      </c>
      <c r="E428">
        <v>152</v>
      </c>
      <c r="F428" s="3">
        <v>157.60293733821015</v>
      </c>
    </row>
    <row r="429" spans="1:10">
      <c r="A429">
        <v>11</v>
      </c>
      <c r="B429">
        <v>-90.823999999999998</v>
      </c>
      <c r="C429">
        <v>1215</v>
      </c>
      <c r="D429">
        <v>300000</v>
      </c>
      <c r="E429">
        <v>180</v>
      </c>
      <c r="F429" s="3">
        <v>178.89871879990886</v>
      </c>
    </row>
    <row r="430" spans="1:10">
      <c r="A430">
        <v>12</v>
      </c>
      <c r="B430">
        <v>-90.709000000000003</v>
      </c>
      <c r="C430">
        <v>1215</v>
      </c>
      <c r="D430">
        <v>300000</v>
      </c>
      <c r="E430">
        <v>213</v>
      </c>
      <c r="F430" s="3">
        <v>208.35900541656804</v>
      </c>
    </row>
    <row r="431" spans="1:10">
      <c r="A431">
        <v>13</v>
      </c>
      <c r="B431">
        <v>-90.594999999999999</v>
      </c>
      <c r="C431">
        <v>1215</v>
      </c>
      <c r="D431">
        <v>300000</v>
      </c>
      <c r="E431">
        <v>233</v>
      </c>
      <c r="F431" s="3">
        <v>242.96385801737543</v>
      </c>
    </row>
    <row r="432" spans="1:10">
      <c r="A432">
        <v>14</v>
      </c>
      <c r="B432">
        <v>-90.486999999999995</v>
      </c>
      <c r="C432">
        <v>1215</v>
      </c>
      <c r="D432">
        <v>300000</v>
      </c>
      <c r="E432">
        <v>285</v>
      </c>
      <c r="F432" s="3">
        <v>276.93328871497772</v>
      </c>
    </row>
    <row r="433" spans="1:6">
      <c r="A433">
        <v>15</v>
      </c>
      <c r="B433">
        <v>-90.372</v>
      </c>
      <c r="C433">
        <v>1215</v>
      </c>
      <c r="D433">
        <v>300000</v>
      </c>
      <c r="E433">
        <v>302</v>
      </c>
      <c r="F433" s="3">
        <v>308.62208201757073</v>
      </c>
    </row>
    <row r="434" spans="1:6">
      <c r="A434">
        <v>16</v>
      </c>
      <c r="B434">
        <v>-90.256</v>
      </c>
      <c r="C434">
        <v>1215</v>
      </c>
      <c r="D434">
        <v>300000</v>
      </c>
      <c r="E434">
        <v>347</v>
      </c>
      <c r="F434" s="3">
        <v>329.57426267658457</v>
      </c>
    </row>
    <row r="435" spans="1:6">
      <c r="A435">
        <v>17</v>
      </c>
      <c r="B435">
        <v>-90.14</v>
      </c>
      <c r="C435">
        <v>1215</v>
      </c>
      <c r="D435">
        <v>300000</v>
      </c>
      <c r="E435">
        <v>353</v>
      </c>
      <c r="F435" s="3">
        <v>334.73781516471263</v>
      </c>
    </row>
    <row r="436" spans="1:6">
      <c r="A436">
        <v>18</v>
      </c>
      <c r="B436">
        <v>-90.025000000000006</v>
      </c>
      <c r="C436">
        <v>1215</v>
      </c>
      <c r="D436">
        <v>300000</v>
      </c>
      <c r="E436">
        <v>297</v>
      </c>
      <c r="F436" s="3">
        <v>323.0607114089662</v>
      </c>
    </row>
    <row r="437" spans="1:6">
      <c r="A437">
        <v>19</v>
      </c>
      <c r="B437">
        <v>-89.918999999999997</v>
      </c>
      <c r="C437">
        <v>1215</v>
      </c>
      <c r="D437">
        <v>300000</v>
      </c>
      <c r="E437">
        <v>315</v>
      </c>
      <c r="F437" s="3">
        <v>299.74993837547731</v>
      </c>
    </row>
    <row r="438" spans="1:6">
      <c r="A438">
        <v>20</v>
      </c>
      <c r="B438">
        <v>-89.805999999999997</v>
      </c>
      <c r="C438">
        <v>1215</v>
      </c>
      <c r="D438">
        <v>300000</v>
      </c>
      <c r="E438">
        <v>251</v>
      </c>
      <c r="F438" s="3">
        <v>266.60575769269667</v>
      </c>
    </row>
    <row r="439" spans="1:6">
      <c r="A439">
        <v>21</v>
      </c>
      <c r="B439">
        <v>-89.691000000000003</v>
      </c>
      <c r="C439">
        <v>1215</v>
      </c>
      <c r="D439">
        <v>300000</v>
      </c>
      <c r="E439">
        <v>235</v>
      </c>
      <c r="F439" s="3">
        <v>230.30907913425298</v>
      </c>
    </row>
    <row r="440" spans="1:6">
      <c r="A440">
        <v>22</v>
      </c>
      <c r="B440">
        <v>-89.576999999999998</v>
      </c>
      <c r="C440">
        <v>1215</v>
      </c>
      <c r="D440">
        <v>300000</v>
      </c>
      <c r="E440">
        <v>186</v>
      </c>
      <c r="F440" s="3">
        <v>197.24568478998444</v>
      </c>
    </row>
    <row r="441" spans="1:6">
      <c r="A441">
        <v>23</v>
      </c>
      <c r="B441">
        <v>-89.457999999999998</v>
      </c>
      <c r="C441">
        <v>1215</v>
      </c>
      <c r="D441">
        <v>300000</v>
      </c>
      <c r="E441">
        <v>169</v>
      </c>
      <c r="F441" s="3">
        <v>169.47026899393637</v>
      </c>
    </row>
    <row r="442" spans="1:6">
      <c r="A442">
        <v>24</v>
      </c>
      <c r="B442">
        <v>-89.341999999999999</v>
      </c>
      <c r="C442">
        <v>1215</v>
      </c>
      <c r="D442">
        <v>300000</v>
      </c>
      <c r="E442">
        <v>150</v>
      </c>
      <c r="F442" s="3">
        <v>150.11779948672645</v>
      </c>
    </row>
    <row r="443" spans="1:6">
      <c r="A443">
        <v>25</v>
      </c>
      <c r="B443">
        <v>-89.234999999999999</v>
      </c>
      <c r="C443">
        <v>1215</v>
      </c>
      <c r="D443">
        <v>300000</v>
      </c>
      <c r="E443">
        <v>158</v>
      </c>
      <c r="F443" s="3">
        <v>138.3825651327397</v>
      </c>
    </row>
    <row r="444" spans="1:6">
      <c r="A444">
        <v>26</v>
      </c>
      <c r="B444">
        <v>-89.13</v>
      </c>
      <c r="C444">
        <v>1215</v>
      </c>
      <c r="D444">
        <v>300000</v>
      </c>
      <c r="E444">
        <v>155</v>
      </c>
      <c r="F444" s="3">
        <v>131.28659969302066</v>
      </c>
    </row>
    <row r="445" spans="1:6">
      <c r="A445">
        <v>27</v>
      </c>
      <c r="B445">
        <v>-89.016000000000005</v>
      </c>
      <c r="C445">
        <v>1215</v>
      </c>
      <c r="D445">
        <v>300000</v>
      </c>
      <c r="E445">
        <v>151</v>
      </c>
      <c r="F445" s="3">
        <v>126.98168170046547</v>
      </c>
    </row>
    <row r="446" spans="1:6">
      <c r="A446">
        <v>28</v>
      </c>
      <c r="B446">
        <v>-88.896000000000001</v>
      </c>
      <c r="C446">
        <v>1215</v>
      </c>
      <c r="D446">
        <v>300000</v>
      </c>
      <c r="E446">
        <v>121</v>
      </c>
      <c r="F446" s="3">
        <v>124.76056059125148</v>
      </c>
    </row>
    <row r="447" spans="1:6">
      <c r="A447">
        <v>29</v>
      </c>
      <c r="B447">
        <v>-88.790999999999997</v>
      </c>
      <c r="C447">
        <v>1215</v>
      </c>
      <c r="D447">
        <v>300000</v>
      </c>
      <c r="E447">
        <v>134</v>
      </c>
      <c r="F447" s="3">
        <v>123.87044968490449</v>
      </c>
    </row>
    <row r="448" spans="1:6">
      <c r="A448">
        <v>30</v>
      </c>
      <c r="B448">
        <v>-88.671999999999997</v>
      </c>
      <c r="C448">
        <v>1215</v>
      </c>
      <c r="D448">
        <v>300000</v>
      </c>
      <c r="E448">
        <v>125</v>
      </c>
      <c r="F448" s="3"/>
    </row>
    <row r="449" spans="1:6">
      <c r="A449">
        <v>31</v>
      </c>
      <c r="B449">
        <v>-88.56</v>
      </c>
      <c r="C449">
        <v>1215</v>
      </c>
      <c r="D449">
        <v>300000</v>
      </c>
      <c r="E449">
        <v>110</v>
      </c>
      <c r="F449" s="3"/>
    </row>
    <row r="450" spans="1:6">
      <c r="A450">
        <v>32</v>
      </c>
      <c r="B450">
        <v>-88.451999999999998</v>
      </c>
      <c r="C450">
        <v>1215</v>
      </c>
      <c r="D450">
        <v>300000</v>
      </c>
      <c r="E450">
        <v>127</v>
      </c>
      <c r="F450" s="3"/>
    </row>
    <row r="451" spans="1:6">
      <c r="A451" t="s">
        <v>0</v>
      </c>
    </row>
    <row r="452" spans="1:6">
      <c r="A452" t="s">
        <v>0</v>
      </c>
    </row>
    <row r="453" spans="1:6">
      <c r="A453" t="s">
        <v>0</v>
      </c>
    </row>
    <row r="454" spans="1:6">
      <c r="A454" t="s">
        <v>0</v>
      </c>
    </row>
    <row r="455" spans="1:6">
      <c r="A455" t="s">
        <v>32</v>
      </c>
    </row>
    <row r="456" spans="1:6">
      <c r="A456" t="s">
        <v>16</v>
      </c>
    </row>
    <row r="457" spans="1:6">
      <c r="A457" t="s">
        <v>3</v>
      </c>
    </row>
    <row r="458" spans="1:6">
      <c r="A458" t="s">
        <v>4</v>
      </c>
    </row>
    <row r="459" spans="1:6">
      <c r="A459" t="s">
        <v>5</v>
      </c>
    </row>
    <row r="460" spans="1:6">
      <c r="A460" t="s">
        <v>33</v>
      </c>
    </row>
    <row r="461" spans="1:6">
      <c r="A461" t="s">
        <v>7</v>
      </c>
    </row>
    <row r="462" spans="1:6">
      <c r="A462" t="s">
        <v>8</v>
      </c>
    </row>
    <row r="463" spans="1:6">
      <c r="A463" t="s">
        <v>9</v>
      </c>
    </row>
    <row r="464" spans="1:6">
      <c r="A464" t="s">
        <v>10</v>
      </c>
    </row>
    <row r="465" spans="1:10">
      <c r="A465" t="s">
        <v>11</v>
      </c>
    </row>
    <row r="466" spans="1:10">
      <c r="A466" t="s">
        <v>0</v>
      </c>
    </row>
    <row r="467" spans="1:10">
      <c r="A467" t="s">
        <v>0</v>
      </c>
    </row>
    <row r="468" spans="1:10">
      <c r="A468" t="s">
        <v>84</v>
      </c>
      <c r="B468" t="s">
        <v>63</v>
      </c>
      <c r="C468" t="s">
        <v>66</v>
      </c>
      <c r="D468" t="s">
        <v>83</v>
      </c>
      <c r="E468" t="s">
        <v>82</v>
      </c>
      <c r="F468" t="s">
        <v>103</v>
      </c>
    </row>
    <row r="469" spans="1:10">
      <c r="A469">
        <v>1</v>
      </c>
      <c r="B469">
        <v>-91.947999999999993</v>
      </c>
      <c r="C469">
        <v>1182</v>
      </c>
      <c r="D469">
        <v>300000</v>
      </c>
      <c r="E469">
        <v>86</v>
      </c>
      <c r="F469" s="3"/>
      <c r="J469" t="s">
        <v>126</v>
      </c>
    </row>
    <row r="470" spans="1:10">
      <c r="A470">
        <v>2</v>
      </c>
      <c r="B470">
        <v>-91.838999999999999</v>
      </c>
      <c r="C470">
        <v>1182</v>
      </c>
      <c r="D470">
        <v>300000</v>
      </c>
      <c r="E470">
        <v>102</v>
      </c>
      <c r="F470" s="3"/>
    </row>
    <row r="471" spans="1:10">
      <c r="A471">
        <v>3</v>
      </c>
      <c r="B471">
        <v>-91.724000000000004</v>
      </c>
      <c r="C471">
        <v>1182</v>
      </c>
      <c r="D471">
        <v>300000</v>
      </c>
      <c r="E471">
        <v>92</v>
      </c>
      <c r="F471" s="3"/>
    </row>
    <row r="472" spans="1:10">
      <c r="A472">
        <v>4</v>
      </c>
      <c r="B472">
        <v>-91.611999999999995</v>
      </c>
      <c r="C472">
        <v>1182</v>
      </c>
      <c r="D472">
        <v>300000</v>
      </c>
      <c r="E472">
        <v>88</v>
      </c>
      <c r="F472" s="3"/>
    </row>
    <row r="473" spans="1:10">
      <c r="A473">
        <v>5</v>
      </c>
      <c r="B473">
        <v>-91.5</v>
      </c>
      <c r="C473">
        <v>1182</v>
      </c>
      <c r="D473">
        <v>300000</v>
      </c>
      <c r="E473">
        <v>120</v>
      </c>
      <c r="F473" s="3">
        <v>116.36638924636397</v>
      </c>
    </row>
    <row r="474" spans="1:10">
      <c r="A474">
        <v>6</v>
      </c>
      <c r="B474">
        <v>-91.394000000000005</v>
      </c>
      <c r="C474">
        <v>1182</v>
      </c>
      <c r="D474">
        <v>300000</v>
      </c>
      <c r="E474">
        <v>109</v>
      </c>
      <c r="F474" s="3">
        <v>117.08116243238244</v>
      </c>
    </row>
    <row r="475" spans="1:10">
      <c r="A475">
        <v>7</v>
      </c>
      <c r="B475">
        <v>-91.281000000000006</v>
      </c>
      <c r="C475">
        <v>1182</v>
      </c>
      <c r="D475">
        <v>300000</v>
      </c>
      <c r="E475">
        <v>111</v>
      </c>
      <c r="F475" s="3">
        <v>119.1699622401309</v>
      </c>
    </row>
    <row r="476" spans="1:10">
      <c r="A476">
        <v>8</v>
      </c>
      <c r="B476">
        <v>-91.165000000000006</v>
      </c>
      <c r="C476">
        <v>1182</v>
      </c>
      <c r="D476">
        <v>300000</v>
      </c>
      <c r="E476">
        <v>130</v>
      </c>
      <c r="F476" s="3">
        <v>124.53076434805187</v>
      </c>
    </row>
    <row r="477" spans="1:10">
      <c r="A477">
        <v>9</v>
      </c>
      <c r="B477">
        <v>-91.049000000000007</v>
      </c>
      <c r="C477">
        <v>1182</v>
      </c>
      <c r="D477">
        <v>300000</v>
      </c>
      <c r="E477">
        <v>130</v>
      </c>
      <c r="F477" s="3">
        <v>136.26635037892311</v>
      </c>
    </row>
    <row r="478" spans="1:10">
      <c r="A478">
        <v>10</v>
      </c>
      <c r="B478">
        <v>-90.933999999999997</v>
      </c>
      <c r="C478">
        <v>1182</v>
      </c>
      <c r="D478">
        <v>300000</v>
      </c>
      <c r="E478">
        <v>152</v>
      </c>
      <c r="F478" s="3">
        <v>158.14885176113671</v>
      </c>
    </row>
    <row r="479" spans="1:10">
      <c r="A479">
        <v>11</v>
      </c>
      <c r="B479">
        <v>-90.823999999999998</v>
      </c>
      <c r="C479">
        <v>1182</v>
      </c>
      <c r="D479">
        <v>300000</v>
      </c>
      <c r="E479">
        <v>195</v>
      </c>
      <c r="F479" s="3">
        <v>191.48297980913907</v>
      </c>
    </row>
    <row r="480" spans="1:10">
      <c r="A480">
        <v>12</v>
      </c>
      <c r="B480">
        <v>-90.709000000000003</v>
      </c>
      <c r="C480">
        <v>1182</v>
      </c>
      <c r="D480">
        <v>300000</v>
      </c>
      <c r="E480">
        <v>257</v>
      </c>
      <c r="F480" s="3">
        <v>238.70486517569773</v>
      </c>
    </row>
    <row r="481" spans="1:6">
      <c r="A481">
        <v>13</v>
      </c>
      <c r="B481">
        <v>-90.594999999999999</v>
      </c>
      <c r="C481">
        <v>1182</v>
      </c>
      <c r="D481">
        <v>300000</v>
      </c>
      <c r="E481">
        <v>296</v>
      </c>
      <c r="F481" s="3">
        <v>291.37478926822058</v>
      </c>
    </row>
    <row r="482" spans="1:6">
      <c r="A482">
        <v>14</v>
      </c>
      <c r="B482">
        <v>-90.486999999999995</v>
      </c>
      <c r="C482">
        <v>1182</v>
      </c>
      <c r="D482">
        <v>300000</v>
      </c>
      <c r="E482">
        <v>306</v>
      </c>
      <c r="F482" s="3">
        <v>335.3983232931335</v>
      </c>
    </row>
    <row r="483" spans="1:6">
      <c r="A483">
        <v>15</v>
      </c>
      <c r="B483">
        <v>-90.372</v>
      </c>
      <c r="C483">
        <v>1182</v>
      </c>
      <c r="D483">
        <v>300000</v>
      </c>
      <c r="E483">
        <v>375</v>
      </c>
      <c r="F483" s="3">
        <v>362.41280579195404</v>
      </c>
    </row>
    <row r="484" spans="1:6">
      <c r="A484">
        <v>16</v>
      </c>
      <c r="B484">
        <v>-90.256</v>
      </c>
      <c r="C484">
        <v>1182</v>
      </c>
      <c r="D484">
        <v>300000</v>
      </c>
      <c r="E484">
        <v>344</v>
      </c>
      <c r="F484" s="3">
        <v>359.78317872748892</v>
      </c>
    </row>
    <row r="485" spans="1:6">
      <c r="A485">
        <v>17</v>
      </c>
      <c r="B485">
        <v>-90.14</v>
      </c>
      <c r="C485">
        <v>1182</v>
      </c>
      <c r="D485">
        <v>300000</v>
      </c>
      <c r="E485">
        <v>373</v>
      </c>
      <c r="F485" s="3">
        <v>328.1172632023044</v>
      </c>
    </row>
    <row r="486" spans="1:6">
      <c r="A486">
        <v>18</v>
      </c>
      <c r="B486">
        <v>-90.025000000000006</v>
      </c>
      <c r="C486">
        <v>1182</v>
      </c>
      <c r="D486">
        <v>300000</v>
      </c>
      <c r="E486">
        <v>274</v>
      </c>
      <c r="F486" s="3">
        <v>278.78835525662561</v>
      </c>
    </row>
    <row r="487" spans="1:6">
      <c r="A487">
        <v>19</v>
      </c>
      <c r="B487">
        <v>-89.918999999999997</v>
      </c>
      <c r="C487">
        <v>1182</v>
      </c>
      <c r="D487">
        <v>300000</v>
      </c>
      <c r="E487">
        <v>216</v>
      </c>
      <c r="F487" s="3">
        <v>230.059820138052</v>
      </c>
    </row>
    <row r="488" spans="1:6">
      <c r="A488">
        <v>20</v>
      </c>
      <c r="B488">
        <v>-89.805999999999997</v>
      </c>
      <c r="C488">
        <v>1182</v>
      </c>
      <c r="D488">
        <v>300000</v>
      </c>
      <c r="E488">
        <v>174</v>
      </c>
      <c r="F488" s="3">
        <v>185.37242824217955</v>
      </c>
    </row>
    <row r="489" spans="1:6">
      <c r="A489">
        <v>21</v>
      </c>
      <c r="B489">
        <v>-89.691000000000003</v>
      </c>
      <c r="C489">
        <v>1182</v>
      </c>
      <c r="D489">
        <v>300000</v>
      </c>
      <c r="E489">
        <v>159</v>
      </c>
      <c r="F489" s="3">
        <v>152.91169217988318</v>
      </c>
    </row>
    <row r="490" spans="1:6">
      <c r="A490">
        <v>22</v>
      </c>
      <c r="B490">
        <v>-89.576999999999998</v>
      </c>
      <c r="C490">
        <v>1182</v>
      </c>
      <c r="D490">
        <v>300000</v>
      </c>
      <c r="E490">
        <v>137</v>
      </c>
      <c r="F490" s="3">
        <v>133.44369111185532</v>
      </c>
    </row>
    <row r="491" spans="1:6">
      <c r="A491">
        <v>23</v>
      </c>
      <c r="B491">
        <v>-89.457999999999998</v>
      </c>
      <c r="C491">
        <v>1182</v>
      </c>
      <c r="D491">
        <v>300000</v>
      </c>
      <c r="E491">
        <v>140</v>
      </c>
      <c r="F491" s="3">
        <v>122.99910893381768</v>
      </c>
    </row>
    <row r="492" spans="1:6">
      <c r="A492">
        <v>24</v>
      </c>
      <c r="B492">
        <v>-89.341999999999999</v>
      </c>
      <c r="C492">
        <v>1182</v>
      </c>
      <c r="D492">
        <v>300000</v>
      </c>
      <c r="E492">
        <v>135</v>
      </c>
      <c r="F492" s="3">
        <v>118.53544392922321</v>
      </c>
    </row>
    <row r="493" spans="1:6">
      <c r="A493">
        <v>25</v>
      </c>
      <c r="B493">
        <v>-89.234999999999999</v>
      </c>
      <c r="C493">
        <v>1182</v>
      </c>
      <c r="D493">
        <v>300000</v>
      </c>
      <c r="E493">
        <v>119</v>
      </c>
      <c r="F493" s="3">
        <v>116.89953032153886</v>
      </c>
    </row>
    <row r="494" spans="1:6">
      <c r="A494">
        <v>26</v>
      </c>
      <c r="B494">
        <v>-89.13</v>
      </c>
      <c r="C494">
        <v>1182</v>
      </c>
      <c r="D494">
        <v>300000</v>
      </c>
      <c r="E494">
        <v>116</v>
      </c>
      <c r="F494" s="3">
        <v>116.30608671249736</v>
      </c>
    </row>
    <row r="495" spans="1:6">
      <c r="A495">
        <v>27</v>
      </c>
      <c r="B495">
        <v>-89.016000000000005</v>
      </c>
      <c r="C495">
        <v>1182</v>
      </c>
      <c r="D495">
        <v>300000</v>
      </c>
      <c r="E495">
        <v>113</v>
      </c>
      <c r="F495" s="3">
        <v>116.09971724866163</v>
      </c>
    </row>
    <row r="496" spans="1:6">
      <c r="A496">
        <v>28</v>
      </c>
      <c r="B496">
        <v>-88.896000000000001</v>
      </c>
      <c r="C496">
        <v>1182</v>
      </c>
      <c r="D496">
        <v>300000</v>
      </c>
      <c r="E496">
        <v>109</v>
      </c>
      <c r="F496" s="3">
        <v>116.0434003194942</v>
      </c>
    </row>
    <row r="497" spans="1:6">
      <c r="A497">
        <v>29</v>
      </c>
      <c r="B497">
        <v>-88.790999999999997</v>
      </c>
      <c r="C497">
        <v>1182</v>
      </c>
      <c r="D497">
        <v>300000</v>
      </c>
      <c r="E497">
        <v>112</v>
      </c>
      <c r="F497" s="3">
        <v>116.03191067358991</v>
      </c>
    </row>
    <row r="498" spans="1:6">
      <c r="A498">
        <v>30</v>
      </c>
      <c r="B498">
        <v>-88.671999999999997</v>
      </c>
      <c r="C498">
        <v>1182</v>
      </c>
      <c r="D498">
        <v>300000</v>
      </c>
      <c r="E498">
        <v>95</v>
      </c>
      <c r="F498" s="3"/>
    </row>
    <row r="499" spans="1:6">
      <c r="A499">
        <v>31</v>
      </c>
      <c r="B499">
        <v>-88.56</v>
      </c>
      <c r="C499">
        <v>1182</v>
      </c>
      <c r="D499">
        <v>300000</v>
      </c>
      <c r="E499">
        <v>117</v>
      </c>
      <c r="F499" s="3"/>
    </row>
    <row r="500" spans="1:6">
      <c r="A500">
        <v>32</v>
      </c>
      <c r="B500">
        <v>-88.451999999999998</v>
      </c>
      <c r="C500">
        <v>1182</v>
      </c>
      <c r="D500">
        <v>300000</v>
      </c>
      <c r="E500">
        <v>133</v>
      </c>
      <c r="F500" s="3"/>
    </row>
    <row r="501" spans="1:6">
      <c r="A501" t="s">
        <v>0</v>
      </c>
    </row>
    <row r="502" spans="1:6">
      <c r="A502" t="s">
        <v>0</v>
      </c>
    </row>
    <row r="503" spans="1:6">
      <c r="A503" t="s">
        <v>0</v>
      </c>
    </row>
    <row r="504" spans="1:6">
      <c r="A504" t="s">
        <v>0</v>
      </c>
    </row>
    <row r="505" spans="1:6">
      <c r="A505" t="s">
        <v>34</v>
      </c>
    </row>
    <row r="506" spans="1:6">
      <c r="A506" t="s">
        <v>16</v>
      </c>
    </row>
    <row r="507" spans="1:6">
      <c r="A507" t="s">
        <v>3</v>
      </c>
    </row>
    <row r="508" spans="1:6">
      <c r="A508" t="s">
        <v>4</v>
      </c>
    </row>
    <row r="509" spans="1:6">
      <c r="A509" t="s">
        <v>5</v>
      </c>
    </row>
    <row r="510" spans="1:6">
      <c r="A510" t="s">
        <v>35</v>
      </c>
    </row>
    <row r="511" spans="1:6">
      <c r="A511" t="s">
        <v>7</v>
      </c>
    </row>
    <row r="512" spans="1:6">
      <c r="A512" t="s">
        <v>8</v>
      </c>
    </row>
    <row r="513" spans="1:10">
      <c r="A513" t="s">
        <v>9</v>
      </c>
    </row>
    <row r="514" spans="1:10">
      <c r="A514" t="s">
        <v>10</v>
      </c>
    </row>
    <row r="515" spans="1:10">
      <c r="A515" t="s">
        <v>11</v>
      </c>
    </row>
    <row r="516" spans="1:10">
      <c r="A516" t="s">
        <v>0</v>
      </c>
    </row>
    <row r="517" spans="1:10">
      <c r="A517" t="s">
        <v>0</v>
      </c>
    </row>
    <row r="518" spans="1:10">
      <c r="A518" t="s">
        <v>84</v>
      </c>
      <c r="B518" t="s">
        <v>63</v>
      </c>
      <c r="C518" t="s">
        <v>66</v>
      </c>
      <c r="D518" t="s">
        <v>83</v>
      </c>
      <c r="E518" t="s">
        <v>82</v>
      </c>
      <c r="F518" t="s">
        <v>103</v>
      </c>
    </row>
    <row r="519" spans="1:10">
      <c r="A519">
        <v>1</v>
      </c>
      <c r="B519">
        <v>-91.947999999999993</v>
      </c>
      <c r="C519">
        <v>1177</v>
      </c>
      <c r="D519">
        <v>300000</v>
      </c>
      <c r="E519">
        <v>92</v>
      </c>
      <c r="F519" s="3"/>
      <c r="J519" t="s">
        <v>127</v>
      </c>
    </row>
    <row r="520" spans="1:10">
      <c r="A520">
        <v>2</v>
      </c>
      <c r="B520">
        <v>-91.838999999999999</v>
      </c>
      <c r="C520">
        <v>1177</v>
      </c>
      <c r="D520">
        <v>300000</v>
      </c>
      <c r="E520">
        <v>108</v>
      </c>
      <c r="F520" s="3"/>
    </row>
    <row r="521" spans="1:10">
      <c r="A521">
        <v>3</v>
      </c>
      <c r="B521">
        <v>-91.724000000000004</v>
      </c>
      <c r="C521">
        <v>1177</v>
      </c>
      <c r="D521">
        <v>300000</v>
      </c>
      <c r="E521">
        <v>112</v>
      </c>
      <c r="F521" s="3"/>
    </row>
    <row r="522" spans="1:10">
      <c r="A522">
        <v>4</v>
      </c>
      <c r="B522">
        <v>-91.611999999999995</v>
      </c>
      <c r="C522">
        <v>1177</v>
      </c>
      <c r="D522">
        <v>300000</v>
      </c>
      <c r="E522">
        <v>118</v>
      </c>
      <c r="F522" s="3"/>
    </row>
    <row r="523" spans="1:10">
      <c r="A523">
        <v>5</v>
      </c>
      <c r="B523">
        <v>-91.5</v>
      </c>
      <c r="C523">
        <v>1177</v>
      </c>
      <c r="D523">
        <v>300000</v>
      </c>
      <c r="E523">
        <v>112</v>
      </c>
      <c r="F523" s="3">
        <v>121.09875591233425</v>
      </c>
    </row>
    <row r="524" spans="1:10">
      <c r="A524">
        <v>6</v>
      </c>
      <c r="B524">
        <v>-91.394000000000005</v>
      </c>
      <c r="C524">
        <v>1177</v>
      </c>
      <c r="D524">
        <v>300000</v>
      </c>
      <c r="E524">
        <v>122</v>
      </c>
      <c r="F524" s="3">
        <v>121.39396494090431</v>
      </c>
    </row>
    <row r="525" spans="1:10">
      <c r="A525">
        <v>7</v>
      </c>
      <c r="B525">
        <v>-91.281000000000006</v>
      </c>
      <c r="C525">
        <v>1177</v>
      </c>
      <c r="D525">
        <v>300000</v>
      </c>
      <c r="E525">
        <v>112</v>
      </c>
      <c r="F525" s="3">
        <v>122.36064325376498</v>
      </c>
    </row>
    <row r="526" spans="1:10">
      <c r="A526">
        <v>8</v>
      </c>
      <c r="B526">
        <v>-91.165000000000006</v>
      </c>
      <c r="C526">
        <v>1177</v>
      </c>
      <c r="D526">
        <v>300000</v>
      </c>
      <c r="E526">
        <v>121</v>
      </c>
      <c r="F526" s="3">
        <v>125.14323785732637</v>
      </c>
    </row>
    <row r="527" spans="1:10">
      <c r="A527">
        <v>9</v>
      </c>
      <c r="B527">
        <v>-91.049000000000007</v>
      </c>
      <c r="C527">
        <v>1177</v>
      </c>
      <c r="D527">
        <v>300000</v>
      </c>
      <c r="E527">
        <v>152</v>
      </c>
      <c r="F527" s="3">
        <v>131.96275121365034</v>
      </c>
    </row>
    <row r="528" spans="1:10">
      <c r="A528">
        <v>10</v>
      </c>
      <c r="B528">
        <v>-90.933999999999997</v>
      </c>
      <c r="C528">
        <v>1177</v>
      </c>
      <c r="D528">
        <v>300000</v>
      </c>
      <c r="E528">
        <v>153</v>
      </c>
      <c r="F528" s="3">
        <v>146.16396367441371</v>
      </c>
    </row>
    <row r="529" spans="1:6">
      <c r="A529">
        <v>11</v>
      </c>
      <c r="B529">
        <v>-90.823999999999998</v>
      </c>
      <c r="C529">
        <v>1177</v>
      </c>
      <c r="D529">
        <v>300000</v>
      </c>
      <c r="E529">
        <v>180</v>
      </c>
      <c r="F529" s="3">
        <v>170.24791721269611</v>
      </c>
    </row>
    <row r="530" spans="1:6">
      <c r="A530">
        <v>12</v>
      </c>
      <c r="B530">
        <v>-90.709000000000003</v>
      </c>
      <c r="C530">
        <v>1177</v>
      </c>
      <c r="D530">
        <v>300000</v>
      </c>
      <c r="E530">
        <v>195</v>
      </c>
      <c r="F530" s="3">
        <v>208.38439125737102</v>
      </c>
    </row>
    <row r="531" spans="1:6">
      <c r="A531">
        <v>13</v>
      </c>
      <c r="B531">
        <v>-90.594999999999999</v>
      </c>
      <c r="C531">
        <v>1177</v>
      </c>
      <c r="D531">
        <v>300000</v>
      </c>
      <c r="E531">
        <v>254</v>
      </c>
      <c r="F531" s="3">
        <v>256.53766569411442</v>
      </c>
    </row>
    <row r="532" spans="1:6">
      <c r="A532">
        <v>14</v>
      </c>
      <c r="B532">
        <v>-90.486999999999995</v>
      </c>
      <c r="C532">
        <v>1177</v>
      </c>
      <c r="D532">
        <v>300000</v>
      </c>
      <c r="E532">
        <v>273</v>
      </c>
      <c r="F532" s="3">
        <v>303.39387928953511</v>
      </c>
    </row>
    <row r="533" spans="1:6">
      <c r="A533">
        <v>15</v>
      </c>
      <c r="B533">
        <v>-90.372</v>
      </c>
      <c r="C533">
        <v>1177</v>
      </c>
      <c r="D533">
        <v>300000</v>
      </c>
      <c r="E533">
        <v>383</v>
      </c>
      <c r="F533" s="3">
        <v>341.33818564919369</v>
      </c>
    </row>
    <row r="534" spans="1:6">
      <c r="A534">
        <v>16</v>
      </c>
      <c r="B534">
        <v>-90.256</v>
      </c>
      <c r="C534">
        <v>1177</v>
      </c>
      <c r="D534">
        <v>300000</v>
      </c>
      <c r="E534">
        <v>368</v>
      </c>
      <c r="F534" s="3">
        <v>354.44224151599275</v>
      </c>
    </row>
    <row r="535" spans="1:6">
      <c r="A535">
        <v>17</v>
      </c>
      <c r="B535">
        <v>-90.14</v>
      </c>
      <c r="C535">
        <v>1177</v>
      </c>
      <c r="D535">
        <v>300000</v>
      </c>
      <c r="E535">
        <v>326</v>
      </c>
      <c r="F535" s="3">
        <v>337.42964218696568</v>
      </c>
    </row>
    <row r="536" spans="1:6">
      <c r="A536">
        <v>18</v>
      </c>
      <c r="B536">
        <v>-90.025000000000006</v>
      </c>
      <c r="C536">
        <v>1177</v>
      </c>
      <c r="D536">
        <v>300000</v>
      </c>
      <c r="E536">
        <v>313</v>
      </c>
      <c r="F536" s="3">
        <v>297.00738512521332</v>
      </c>
    </row>
    <row r="537" spans="1:6">
      <c r="A537">
        <v>19</v>
      </c>
      <c r="B537">
        <v>-89.918999999999997</v>
      </c>
      <c r="C537">
        <v>1177</v>
      </c>
      <c r="D537">
        <v>300000</v>
      </c>
      <c r="E537">
        <v>234</v>
      </c>
      <c r="F537" s="3">
        <v>250.51533583212779</v>
      </c>
    </row>
    <row r="538" spans="1:6">
      <c r="A538">
        <v>20</v>
      </c>
      <c r="B538">
        <v>-89.805999999999997</v>
      </c>
      <c r="C538">
        <v>1177</v>
      </c>
      <c r="D538">
        <v>300000</v>
      </c>
      <c r="E538">
        <v>196</v>
      </c>
      <c r="F538" s="3">
        <v>203.60556220527201</v>
      </c>
    </row>
    <row r="539" spans="1:6">
      <c r="A539">
        <v>21</v>
      </c>
      <c r="B539">
        <v>-89.691000000000003</v>
      </c>
      <c r="C539">
        <v>1177</v>
      </c>
      <c r="D539">
        <v>300000</v>
      </c>
      <c r="E539">
        <v>157</v>
      </c>
      <c r="F539" s="3">
        <v>166.89192520068036</v>
      </c>
    </row>
    <row r="540" spans="1:6">
      <c r="A540">
        <v>22</v>
      </c>
      <c r="B540">
        <v>-89.576999999999998</v>
      </c>
      <c r="C540">
        <v>1177</v>
      </c>
      <c r="D540">
        <v>300000</v>
      </c>
      <c r="E540">
        <v>154</v>
      </c>
      <c r="F540" s="3">
        <v>143.50886431364404</v>
      </c>
    </row>
    <row r="541" spans="1:6">
      <c r="A541">
        <v>23</v>
      </c>
      <c r="B541">
        <v>-89.457999999999998</v>
      </c>
      <c r="C541">
        <v>1177</v>
      </c>
      <c r="D541">
        <v>300000</v>
      </c>
      <c r="E541">
        <v>160</v>
      </c>
      <c r="F541" s="3">
        <v>130.31847734366715</v>
      </c>
    </row>
    <row r="542" spans="1:6">
      <c r="A542">
        <v>24</v>
      </c>
      <c r="B542">
        <v>-89.341999999999999</v>
      </c>
      <c r="C542">
        <v>1177</v>
      </c>
      <c r="D542">
        <v>300000</v>
      </c>
      <c r="E542">
        <v>150</v>
      </c>
      <c r="F542" s="3">
        <v>124.4371166484043</v>
      </c>
    </row>
    <row r="543" spans="1:6">
      <c r="A543">
        <v>25</v>
      </c>
      <c r="B543">
        <v>-89.234999999999999</v>
      </c>
      <c r="C543">
        <v>1177</v>
      </c>
      <c r="D543">
        <v>300000</v>
      </c>
      <c r="E543">
        <v>131</v>
      </c>
      <c r="F543" s="3">
        <v>122.20779744311008</v>
      </c>
    </row>
    <row r="544" spans="1:6">
      <c r="A544">
        <v>26</v>
      </c>
      <c r="B544">
        <v>-89.13</v>
      </c>
      <c r="C544">
        <v>1177</v>
      </c>
      <c r="D544">
        <v>300000</v>
      </c>
      <c r="E544">
        <v>123</v>
      </c>
      <c r="F544" s="3">
        <v>121.37772135026064</v>
      </c>
    </row>
    <row r="545" spans="1:6">
      <c r="A545">
        <v>27</v>
      </c>
      <c r="B545">
        <v>-89.016000000000005</v>
      </c>
      <c r="C545">
        <v>1177</v>
      </c>
      <c r="D545">
        <v>300000</v>
      </c>
      <c r="E545">
        <v>106</v>
      </c>
      <c r="F545" s="3">
        <v>121.08288679177485</v>
      </c>
    </row>
    <row r="546" spans="1:6">
      <c r="A546">
        <v>28</v>
      </c>
      <c r="B546">
        <v>-88.896000000000001</v>
      </c>
      <c r="C546">
        <v>1177</v>
      </c>
      <c r="D546">
        <v>300000</v>
      </c>
      <c r="E546">
        <v>109</v>
      </c>
      <c r="F546" s="3">
        <v>121.00103755527452</v>
      </c>
    </row>
    <row r="547" spans="1:6">
      <c r="A547">
        <v>29</v>
      </c>
      <c r="B547">
        <v>-88.790999999999997</v>
      </c>
      <c r="C547">
        <v>1177</v>
      </c>
      <c r="D547">
        <v>300000</v>
      </c>
      <c r="E547">
        <v>112</v>
      </c>
      <c r="F547" s="3">
        <v>120.98414283142242</v>
      </c>
    </row>
    <row r="548" spans="1:6">
      <c r="A548">
        <v>30</v>
      </c>
      <c r="B548">
        <v>-88.671999999999997</v>
      </c>
      <c r="C548">
        <v>1177</v>
      </c>
      <c r="D548">
        <v>300000</v>
      </c>
      <c r="E548">
        <v>101</v>
      </c>
      <c r="F548" s="3"/>
    </row>
    <row r="549" spans="1:6">
      <c r="A549">
        <v>31</v>
      </c>
      <c r="B549">
        <v>-88.56</v>
      </c>
      <c r="C549">
        <v>1177</v>
      </c>
      <c r="D549">
        <v>300000</v>
      </c>
      <c r="E549">
        <v>98</v>
      </c>
      <c r="F549" s="3"/>
    </row>
    <row r="550" spans="1:6">
      <c r="A550">
        <v>32</v>
      </c>
      <c r="B550">
        <v>-88.451999999999998</v>
      </c>
      <c r="C550">
        <v>1177</v>
      </c>
      <c r="D550">
        <v>300000</v>
      </c>
      <c r="E550">
        <v>110</v>
      </c>
      <c r="F550" s="3"/>
    </row>
    <row r="551" spans="1:6">
      <c r="A551" t="s">
        <v>0</v>
      </c>
    </row>
    <row r="552" spans="1:6">
      <c r="A552" t="s">
        <v>0</v>
      </c>
    </row>
    <row r="553" spans="1:6">
      <c r="A553" t="s">
        <v>0</v>
      </c>
    </row>
    <row r="554" spans="1:6">
      <c r="A554" t="s">
        <v>0</v>
      </c>
    </row>
    <row r="555" spans="1:6">
      <c r="A555" t="s">
        <v>36</v>
      </c>
    </row>
    <row r="556" spans="1:6">
      <c r="A556" t="s">
        <v>21</v>
      </c>
    </row>
    <row r="557" spans="1:6">
      <c r="A557" t="s">
        <v>3</v>
      </c>
    </row>
    <row r="558" spans="1:6">
      <c r="A558" t="s">
        <v>4</v>
      </c>
    </row>
    <row r="559" spans="1:6">
      <c r="A559" t="s">
        <v>5</v>
      </c>
    </row>
    <row r="560" spans="1:6">
      <c r="A560" t="s">
        <v>37</v>
      </c>
    </row>
    <row r="561" spans="1:10">
      <c r="A561" t="s">
        <v>7</v>
      </c>
    </row>
    <row r="562" spans="1:10">
      <c r="A562" t="s">
        <v>8</v>
      </c>
    </row>
    <row r="563" spans="1:10">
      <c r="A563" t="s">
        <v>9</v>
      </c>
    </row>
    <row r="564" spans="1:10">
      <c r="A564" t="s">
        <v>10</v>
      </c>
    </row>
    <row r="565" spans="1:10">
      <c r="A565" t="s">
        <v>11</v>
      </c>
    </row>
    <row r="566" spans="1:10">
      <c r="A566" t="s">
        <v>0</v>
      </c>
    </row>
    <row r="567" spans="1:10">
      <c r="A567" t="s">
        <v>0</v>
      </c>
    </row>
    <row r="568" spans="1:10">
      <c r="A568" t="s">
        <v>84</v>
      </c>
      <c r="B568" t="s">
        <v>63</v>
      </c>
      <c r="C568" t="s">
        <v>66</v>
      </c>
      <c r="D568" t="s">
        <v>83</v>
      </c>
      <c r="E568" t="s">
        <v>82</v>
      </c>
      <c r="F568" t="s">
        <v>103</v>
      </c>
    </row>
    <row r="569" spans="1:10">
      <c r="A569">
        <v>1</v>
      </c>
      <c r="B569">
        <v>-91.947999999999993</v>
      </c>
      <c r="C569">
        <v>4</v>
      </c>
      <c r="D569">
        <v>1000</v>
      </c>
      <c r="E569">
        <v>0</v>
      </c>
      <c r="J569" t="s">
        <v>128</v>
      </c>
    </row>
    <row r="570" spans="1:10">
      <c r="A570">
        <v>2</v>
      </c>
      <c r="B570">
        <v>-91.838999999999999</v>
      </c>
      <c r="C570">
        <v>4</v>
      </c>
      <c r="D570">
        <v>1000</v>
      </c>
      <c r="E570">
        <v>0</v>
      </c>
    </row>
    <row r="571" spans="1:10">
      <c r="A571">
        <v>3</v>
      </c>
      <c r="B571">
        <v>-91.724000000000004</v>
      </c>
      <c r="C571">
        <v>4</v>
      </c>
      <c r="D571">
        <v>1000</v>
      </c>
      <c r="E571">
        <v>0</v>
      </c>
    </row>
    <row r="572" spans="1:10">
      <c r="A572">
        <v>4</v>
      </c>
      <c r="B572">
        <v>-91.611999999999995</v>
      </c>
      <c r="C572">
        <v>4</v>
      </c>
      <c r="D572">
        <v>1000</v>
      </c>
      <c r="E572">
        <v>0</v>
      </c>
    </row>
    <row r="573" spans="1:10">
      <c r="A573">
        <v>5</v>
      </c>
      <c r="B573">
        <v>-91.5</v>
      </c>
      <c r="C573">
        <v>4</v>
      </c>
      <c r="D573">
        <v>1000</v>
      </c>
      <c r="E573">
        <v>0</v>
      </c>
    </row>
    <row r="574" spans="1:10">
      <c r="A574">
        <v>6</v>
      </c>
      <c r="B574">
        <v>-91.394000000000005</v>
      </c>
      <c r="C574">
        <v>4</v>
      </c>
      <c r="D574">
        <v>1000</v>
      </c>
      <c r="E574">
        <v>1</v>
      </c>
    </row>
    <row r="575" spans="1:10">
      <c r="A575">
        <v>7</v>
      </c>
      <c r="B575">
        <v>-91.281000000000006</v>
      </c>
      <c r="C575">
        <v>4</v>
      </c>
      <c r="D575">
        <v>1000</v>
      </c>
      <c r="E575">
        <v>0</v>
      </c>
    </row>
    <row r="576" spans="1:10">
      <c r="A576">
        <v>8</v>
      </c>
      <c r="B576">
        <v>-91.165000000000006</v>
      </c>
      <c r="C576">
        <v>4</v>
      </c>
      <c r="D576">
        <v>1000</v>
      </c>
      <c r="E576">
        <v>0</v>
      </c>
    </row>
    <row r="577" spans="1:5">
      <c r="A577">
        <v>9</v>
      </c>
      <c r="B577">
        <v>-91.049000000000007</v>
      </c>
      <c r="C577">
        <v>4</v>
      </c>
      <c r="D577">
        <v>1000</v>
      </c>
      <c r="E577">
        <v>0</v>
      </c>
    </row>
    <row r="578" spans="1:5">
      <c r="A578">
        <v>10</v>
      </c>
      <c r="B578">
        <v>-90.933999999999997</v>
      </c>
      <c r="C578">
        <v>4</v>
      </c>
      <c r="D578">
        <v>1000</v>
      </c>
      <c r="E578">
        <v>0</v>
      </c>
    </row>
    <row r="579" spans="1:5">
      <c r="A579">
        <v>11</v>
      </c>
      <c r="B579">
        <v>-90.823999999999998</v>
      </c>
      <c r="C579">
        <v>4</v>
      </c>
      <c r="D579">
        <v>1000</v>
      </c>
      <c r="E579">
        <v>0</v>
      </c>
    </row>
    <row r="580" spans="1:5">
      <c r="A580">
        <v>12</v>
      </c>
      <c r="B580">
        <v>-90.709000000000003</v>
      </c>
      <c r="C580">
        <v>4</v>
      </c>
      <c r="D580">
        <v>1000</v>
      </c>
      <c r="E580">
        <v>1</v>
      </c>
    </row>
    <row r="581" spans="1:5">
      <c r="A581">
        <v>13</v>
      </c>
      <c r="B581">
        <v>-90.594999999999999</v>
      </c>
      <c r="C581">
        <v>4</v>
      </c>
      <c r="D581">
        <v>1000</v>
      </c>
      <c r="E581">
        <v>0</v>
      </c>
    </row>
    <row r="582" spans="1:5">
      <c r="A582">
        <v>14</v>
      </c>
      <c r="B582">
        <v>-90.486999999999995</v>
      </c>
      <c r="C582">
        <v>4</v>
      </c>
      <c r="D582">
        <v>1000</v>
      </c>
      <c r="E582">
        <v>0</v>
      </c>
    </row>
    <row r="583" spans="1:5">
      <c r="A583">
        <v>15</v>
      </c>
      <c r="B583">
        <v>-90.372</v>
      </c>
      <c r="C583">
        <v>4</v>
      </c>
      <c r="D583">
        <v>1000</v>
      </c>
      <c r="E583">
        <v>0</v>
      </c>
    </row>
    <row r="584" spans="1:5">
      <c r="A584">
        <v>16</v>
      </c>
      <c r="B584">
        <v>-90.256</v>
      </c>
      <c r="C584">
        <v>4</v>
      </c>
      <c r="D584">
        <v>1000</v>
      </c>
      <c r="E584">
        <v>0</v>
      </c>
    </row>
    <row r="585" spans="1:5">
      <c r="A585">
        <v>17</v>
      </c>
      <c r="B585">
        <v>-90.14</v>
      </c>
      <c r="C585">
        <v>4</v>
      </c>
      <c r="D585">
        <v>1000</v>
      </c>
      <c r="E585">
        <v>0</v>
      </c>
    </row>
    <row r="586" spans="1:5">
      <c r="A586">
        <v>18</v>
      </c>
      <c r="B586">
        <v>-90.025000000000006</v>
      </c>
      <c r="C586">
        <v>4</v>
      </c>
      <c r="D586">
        <v>1000</v>
      </c>
      <c r="E586">
        <v>0</v>
      </c>
    </row>
    <row r="587" spans="1:5">
      <c r="A587">
        <v>19</v>
      </c>
      <c r="B587">
        <v>-89.918999999999997</v>
      </c>
      <c r="C587">
        <v>4</v>
      </c>
      <c r="D587">
        <v>1000</v>
      </c>
      <c r="E587">
        <v>2</v>
      </c>
    </row>
    <row r="588" spans="1:5">
      <c r="A588">
        <v>20</v>
      </c>
      <c r="B588">
        <v>-89.805999999999997</v>
      </c>
      <c r="C588">
        <v>4</v>
      </c>
      <c r="D588">
        <v>1000</v>
      </c>
      <c r="E588">
        <v>0</v>
      </c>
    </row>
    <row r="589" spans="1:5">
      <c r="A589">
        <v>21</v>
      </c>
      <c r="B589">
        <v>-89.691000000000003</v>
      </c>
      <c r="C589">
        <v>4</v>
      </c>
      <c r="D589">
        <v>1000</v>
      </c>
      <c r="E589">
        <v>0</v>
      </c>
    </row>
    <row r="590" spans="1:5">
      <c r="A590">
        <v>22</v>
      </c>
      <c r="B590">
        <v>-89.576999999999998</v>
      </c>
      <c r="C590">
        <v>4</v>
      </c>
      <c r="D590">
        <v>1000</v>
      </c>
      <c r="E590">
        <v>0</v>
      </c>
    </row>
    <row r="591" spans="1:5">
      <c r="A591">
        <v>23</v>
      </c>
      <c r="B591">
        <v>-89.457999999999998</v>
      </c>
      <c r="C591">
        <v>4</v>
      </c>
      <c r="D591">
        <v>1000</v>
      </c>
      <c r="E591">
        <v>0</v>
      </c>
    </row>
    <row r="592" spans="1:5">
      <c r="A592">
        <v>24</v>
      </c>
      <c r="B592">
        <v>-89.341999999999999</v>
      </c>
      <c r="C592">
        <v>4</v>
      </c>
      <c r="D592">
        <v>1000</v>
      </c>
      <c r="E592">
        <v>0</v>
      </c>
    </row>
    <row r="593" spans="1:5">
      <c r="A593">
        <v>25</v>
      </c>
      <c r="B593">
        <v>-89.234999999999999</v>
      </c>
      <c r="C593">
        <v>4</v>
      </c>
      <c r="D593">
        <v>1000</v>
      </c>
      <c r="E593">
        <v>0</v>
      </c>
    </row>
    <row r="594" spans="1:5">
      <c r="A594">
        <v>26</v>
      </c>
      <c r="B594">
        <v>-89.13</v>
      </c>
      <c r="C594">
        <v>4</v>
      </c>
      <c r="D594">
        <v>1000</v>
      </c>
      <c r="E594">
        <v>0</v>
      </c>
    </row>
    <row r="595" spans="1:5">
      <c r="A595">
        <v>27</v>
      </c>
      <c r="B595">
        <v>-89.016000000000005</v>
      </c>
      <c r="C595">
        <v>4</v>
      </c>
      <c r="D595">
        <v>1000</v>
      </c>
      <c r="E595">
        <v>0</v>
      </c>
    </row>
    <row r="596" spans="1:5">
      <c r="A596">
        <v>28</v>
      </c>
      <c r="B596">
        <v>-88.896000000000001</v>
      </c>
      <c r="C596">
        <v>4</v>
      </c>
      <c r="D596">
        <v>1000</v>
      </c>
      <c r="E596">
        <v>1</v>
      </c>
    </row>
    <row r="597" spans="1:5">
      <c r="A597">
        <v>29</v>
      </c>
      <c r="B597">
        <v>-88.790999999999997</v>
      </c>
      <c r="C597">
        <v>4</v>
      </c>
      <c r="D597">
        <v>1000</v>
      </c>
      <c r="E597">
        <v>0</v>
      </c>
    </row>
    <row r="598" spans="1:5">
      <c r="A598">
        <v>30</v>
      </c>
      <c r="B598">
        <v>-88.671999999999997</v>
      </c>
      <c r="C598">
        <v>4</v>
      </c>
      <c r="D598">
        <v>1000</v>
      </c>
      <c r="E598">
        <v>0</v>
      </c>
    </row>
    <row r="599" spans="1:5">
      <c r="A599">
        <v>31</v>
      </c>
      <c r="B599">
        <v>-88.56</v>
      </c>
      <c r="C599">
        <v>4</v>
      </c>
      <c r="D599">
        <v>1000</v>
      </c>
      <c r="E599">
        <v>0</v>
      </c>
    </row>
    <row r="600" spans="1:5">
      <c r="A600">
        <v>32</v>
      </c>
      <c r="B600">
        <v>-88.451999999999998</v>
      </c>
      <c r="C600">
        <v>4</v>
      </c>
      <c r="D600">
        <v>1000</v>
      </c>
      <c r="E600">
        <v>0</v>
      </c>
    </row>
    <row r="601" spans="1:5">
      <c r="A601" t="s">
        <v>0</v>
      </c>
    </row>
    <row r="602" spans="1:5">
      <c r="A602" t="s">
        <v>0</v>
      </c>
    </row>
    <row r="603" spans="1:5">
      <c r="A603" t="s">
        <v>0</v>
      </c>
    </row>
    <row r="604" spans="1:5">
      <c r="A604" t="s">
        <v>0</v>
      </c>
    </row>
    <row r="605" spans="1:5">
      <c r="A605" t="s">
        <v>38</v>
      </c>
    </row>
    <row r="606" spans="1:5">
      <c r="A606" t="s">
        <v>16</v>
      </c>
    </row>
    <row r="607" spans="1:5">
      <c r="A607" t="s">
        <v>3</v>
      </c>
    </row>
    <row r="608" spans="1:5">
      <c r="A608" t="s">
        <v>4</v>
      </c>
    </row>
    <row r="609" spans="1:10">
      <c r="A609" t="s">
        <v>5</v>
      </c>
    </row>
    <row r="610" spans="1:10">
      <c r="A610" t="s">
        <v>39</v>
      </c>
    </row>
    <row r="611" spans="1:10">
      <c r="A611" t="s">
        <v>7</v>
      </c>
    </row>
    <row r="612" spans="1:10">
      <c r="A612" t="s">
        <v>8</v>
      </c>
    </row>
    <row r="613" spans="1:10">
      <c r="A613" t="s">
        <v>9</v>
      </c>
    </row>
    <row r="614" spans="1:10">
      <c r="A614" t="s">
        <v>10</v>
      </c>
    </row>
    <row r="615" spans="1:10">
      <c r="A615" t="s">
        <v>11</v>
      </c>
    </row>
    <row r="616" spans="1:10">
      <c r="A616" t="s">
        <v>0</v>
      </c>
    </row>
    <row r="617" spans="1:10">
      <c r="A617" t="s">
        <v>0</v>
      </c>
    </row>
    <row r="618" spans="1:10">
      <c r="A618" t="s">
        <v>84</v>
      </c>
      <c r="B618" t="s">
        <v>63</v>
      </c>
      <c r="C618" t="s">
        <v>66</v>
      </c>
      <c r="D618" t="s">
        <v>83</v>
      </c>
      <c r="E618" t="s">
        <v>82</v>
      </c>
      <c r="F618" t="s">
        <v>103</v>
      </c>
    </row>
    <row r="619" spans="1:10">
      <c r="A619">
        <v>1</v>
      </c>
      <c r="B619">
        <v>-91.947999999999993</v>
      </c>
      <c r="C619">
        <v>1181</v>
      </c>
      <c r="D619">
        <v>300000</v>
      </c>
      <c r="E619">
        <v>93</v>
      </c>
      <c r="F619" s="3"/>
      <c r="J619" t="s">
        <v>129</v>
      </c>
    </row>
    <row r="620" spans="1:10">
      <c r="A620">
        <v>2</v>
      </c>
      <c r="B620">
        <v>-91.838999999999999</v>
      </c>
      <c r="C620">
        <v>1181</v>
      </c>
      <c r="D620">
        <v>300000</v>
      </c>
      <c r="E620">
        <v>104</v>
      </c>
      <c r="F620" s="3"/>
    </row>
    <row r="621" spans="1:10">
      <c r="A621">
        <v>3</v>
      </c>
      <c r="B621">
        <v>-91.724000000000004</v>
      </c>
      <c r="C621">
        <v>1181</v>
      </c>
      <c r="D621">
        <v>300000</v>
      </c>
      <c r="E621">
        <v>88</v>
      </c>
      <c r="F621" s="3"/>
    </row>
    <row r="622" spans="1:10">
      <c r="A622">
        <v>4</v>
      </c>
      <c r="B622">
        <v>-91.611999999999995</v>
      </c>
      <c r="C622">
        <v>1181</v>
      </c>
      <c r="D622">
        <v>300000</v>
      </c>
      <c r="E622">
        <v>110</v>
      </c>
      <c r="F622" s="3"/>
    </row>
    <row r="623" spans="1:10">
      <c r="A623">
        <v>5</v>
      </c>
      <c r="B623">
        <v>-91.5</v>
      </c>
      <c r="C623">
        <v>1181</v>
      </c>
      <c r="D623">
        <v>300000</v>
      </c>
      <c r="E623">
        <v>122</v>
      </c>
      <c r="F623" s="3">
        <v>118.56170633206132</v>
      </c>
    </row>
    <row r="624" spans="1:10">
      <c r="A624">
        <v>6</v>
      </c>
      <c r="B624">
        <v>-91.394000000000005</v>
      </c>
      <c r="C624">
        <v>1181</v>
      </c>
      <c r="D624">
        <v>300000</v>
      </c>
      <c r="E624">
        <v>106</v>
      </c>
      <c r="F624" s="3">
        <v>119.41282711851161</v>
      </c>
    </row>
    <row r="625" spans="1:6">
      <c r="A625">
        <v>7</v>
      </c>
      <c r="B625">
        <v>-91.281000000000006</v>
      </c>
      <c r="C625">
        <v>1181</v>
      </c>
      <c r="D625">
        <v>300000</v>
      </c>
      <c r="E625">
        <v>87</v>
      </c>
      <c r="F625" s="3">
        <v>121.65037581911793</v>
      </c>
    </row>
    <row r="626" spans="1:6">
      <c r="A626">
        <v>8</v>
      </c>
      <c r="B626">
        <v>-91.165000000000006</v>
      </c>
      <c r="C626">
        <v>1181</v>
      </c>
      <c r="D626">
        <v>300000</v>
      </c>
      <c r="E626">
        <v>142</v>
      </c>
      <c r="F626" s="3">
        <v>126.91155425517701</v>
      </c>
    </row>
    <row r="627" spans="1:6">
      <c r="A627">
        <v>9</v>
      </c>
      <c r="B627">
        <v>-91.049000000000007</v>
      </c>
      <c r="C627">
        <v>1181</v>
      </c>
      <c r="D627">
        <v>300000</v>
      </c>
      <c r="E627">
        <v>139</v>
      </c>
      <c r="F627" s="3">
        <v>137.70976286791711</v>
      </c>
    </row>
    <row r="628" spans="1:6">
      <c r="A628">
        <v>10</v>
      </c>
      <c r="B628">
        <v>-90.933999999999997</v>
      </c>
      <c r="C628">
        <v>1181</v>
      </c>
      <c r="D628">
        <v>300000</v>
      </c>
      <c r="E628">
        <v>177</v>
      </c>
      <c r="F628" s="3">
        <v>157.07403106933748</v>
      </c>
    </row>
    <row r="629" spans="1:6">
      <c r="A629">
        <v>11</v>
      </c>
      <c r="B629">
        <v>-90.823999999999998</v>
      </c>
      <c r="C629">
        <v>1181</v>
      </c>
      <c r="D629">
        <v>300000</v>
      </c>
      <c r="E629">
        <v>187</v>
      </c>
      <c r="F629" s="3">
        <v>186.22893939510018</v>
      </c>
    </row>
    <row r="630" spans="1:6">
      <c r="A630">
        <v>12</v>
      </c>
      <c r="B630">
        <v>-90.709000000000003</v>
      </c>
      <c r="C630">
        <v>1181</v>
      </c>
      <c r="D630">
        <v>300000</v>
      </c>
      <c r="E630">
        <v>226</v>
      </c>
      <c r="F630" s="3">
        <v>228.32143686392376</v>
      </c>
    </row>
    <row r="631" spans="1:6">
      <c r="A631">
        <v>13</v>
      </c>
      <c r="B631">
        <v>-90.594999999999999</v>
      </c>
      <c r="C631">
        <v>1181</v>
      </c>
      <c r="D631">
        <v>300000</v>
      </c>
      <c r="E631">
        <v>275</v>
      </c>
      <c r="F631" s="3">
        <v>278.19128570655056</v>
      </c>
    </row>
    <row r="632" spans="1:6">
      <c r="A632">
        <v>14</v>
      </c>
      <c r="B632">
        <v>-90.486999999999995</v>
      </c>
      <c r="C632">
        <v>1181</v>
      </c>
      <c r="D632">
        <v>300000</v>
      </c>
      <c r="E632">
        <v>291</v>
      </c>
      <c r="F632" s="3">
        <v>325.40329048193155</v>
      </c>
    </row>
    <row r="633" spans="1:6">
      <c r="A633">
        <v>15</v>
      </c>
      <c r="B633">
        <v>-90.372</v>
      </c>
      <c r="C633">
        <v>1181</v>
      </c>
      <c r="D633">
        <v>300000</v>
      </c>
      <c r="E633">
        <v>376</v>
      </c>
      <c r="F633" s="3">
        <v>364.65645013760553</v>
      </c>
    </row>
    <row r="634" spans="1:6">
      <c r="A634">
        <v>16</v>
      </c>
      <c r="B634">
        <v>-90.256</v>
      </c>
      <c r="C634">
        <v>1181</v>
      </c>
      <c r="D634">
        <v>300000</v>
      </c>
      <c r="E634">
        <v>421</v>
      </c>
      <c r="F634" s="3">
        <v>382.15658194955671</v>
      </c>
    </row>
    <row r="635" spans="1:6">
      <c r="A635">
        <v>17</v>
      </c>
      <c r="B635">
        <v>-90.14</v>
      </c>
      <c r="C635">
        <v>1181</v>
      </c>
      <c r="D635">
        <v>300000</v>
      </c>
      <c r="E635">
        <v>399</v>
      </c>
      <c r="F635" s="3">
        <v>372.25235132876082</v>
      </c>
    </row>
    <row r="636" spans="1:6">
      <c r="A636">
        <v>18</v>
      </c>
      <c r="B636">
        <v>-90.025000000000006</v>
      </c>
      <c r="C636">
        <v>1181</v>
      </c>
      <c r="D636">
        <v>300000</v>
      </c>
      <c r="E636">
        <v>309</v>
      </c>
      <c r="F636" s="3">
        <v>338.31581610283314</v>
      </c>
    </row>
    <row r="637" spans="1:6">
      <c r="A637">
        <v>19</v>
      </c>
      <c r="B637">
        <v>-89.918999999999997</v>
      </c>
      <c r="C637">
        <v>1181</v>
      </c>
      <c r="D637">
        <v>300000</v>
      </c>
      <c r="E637">
        <v>291</v>
      </c>
      <c r="F637" s="3">
        <v>293.93158754459949</v>
      </c>
    </row>
    <row r="638" spans="1:6">
      <c r="A638">
        <v>20</v>
      </c>
      <c r="B638">
        <v>-89.805999999999997</v>
      </c>
      <c r="C638">
        <v>1181</v>
      </c>
      <c r="D638">
        <v>300000</v>
      </c>
      <c r="E638">
        <v>241</v>
      </c>
      <c r="F638" s="3">
        <v>243.48095211792585</v>
      </c>
    </row>
    <row r="639" spans="1:6">
      <c r="A639">
        <v>21</v>
      </c>
      <c r="B639">
        <v>-89.691000000000003</v>
      </c>
      <c r="C639">
        <v>1181</v>
      </c>
      <c r="D639">
        <v>300000</v>
      </c>
      <c r="E639">
        <v>183</v>
      </c>
      <c r="F639" s="3">
        <v>198.1865324119255</v>
      </c>
    </row>
    <row r="640" spans="1:6">
      <c r="A640">
        <v>22</v>
      </c>
      <c r="B640">
        <v>-89.576999999999998</v>
      </c>
      <c r="C640">
        <v>1181</v>
      </c>
      <c r="D640">
        <v>300000</v>
      </c>
      <c r="E640">
        <v>165</v>
      </c>
      <c r="F640" s="3">
        <v>164.39631576827486</v>
      </c>
    </row>
    <row r="641" spans="1:6">
      <c r="A641">
        <v>23</v>
      </c>
      <c r="B641">
        <v>-89.457999999999998</v>
      </c>
      <c r="C641">
        <v>1181</v>
      </c>
      <c r="D641">
        <v>300000</v>
      </c>
      <c r="E641">
        <v>155</v>
      </c>
      <c r="F641" s="3">
        <v>141.49924659151515</v>
      </c>
    </row>
    <row r="642" spans="1:6">
      <c r="A642">
        <v>24</v>
      </c>
      <c r="B642">
        <v>-89.341999999999999</v>
      </c>
      <c r="C642">
        <v>1181</v>
      </c>
      <c r="D642">
        <v>300000</v>
      </c>
      <c r="E642">
        <v>170</v>
      </c>
      <c r="F642" s="3">
        <v>128.89136099070757</v>
      </c>
    </row>
    <row r="643" spans="1:6">
      <c r="A643">
        <v>25</v>
      </c>
      <c r="B643">
        <v>-89.234999999999999</v>
      </c>
      <c r="C643">
        <v>1181</v>
      </c>
      <c r="D643">
        <v>300000</v>
      </c>
      <c r="E643">
        <v>122</v>
      </c>
      <c r="F643" s="3">
        <v>122.90023245436454</v>
      </c>
    </row>
    <row r="644" spans="1:6">
      <c r="A644">
        <v>26</v>
      </c>
      <c r="B644">
        <v>-89.13</v>
      </c>
      <c r="C644">
        <v>1181</v>
      </c>
      <c r="D644">
        <v>300000</v>
      </c>
      <c r="E644">
        <v>128</v>
      </c>
      <c r="F644" s="3">
        <v>120.07681131535982</v>
      </c>
    </row>
    <row r="645" spans="1:6">
      <c r="A645">
        <v>27</v>
      </c>
      <c r="B645">
        <v>-89.016000000000005</v>
      </c>
      <c r="C645">
        <v>1181</v>
      </c>
      <c r="D645">
        <v>300000</v>
      </c>
      <c r="E645">
        <v>142</v>
      </c>
      <c r="F645" s="3">
        <v>118.77404048325785</v>
      </c>
    </row>
    <row r="646" spans="1:6">
      <c r="A646">
        <v>28</v>
      </c>
      <c r="B646">
        <v>-88.896000000000001</v>
      </c>
      <c r="C646">
        <v>1181</v>
      </c>
      <c r="D646">
        <v>300000</v>
      </c>
      <c r="E646">
        <v>112</v>
      </c>
      <c r="F646" s="3">
        <v>118.28339088087873</v>
      </c>
    </row>
    <row r="647" spans="1:6">
      <c r="A647">
        <v>29</v>
      </c>
      <c r="B647">
        <v>-88.790999999999997</v>
      </c>
      <c r="C647">
        <v>1181</v>
      </c>
      <c r="D647">
        <v>300000</v>
      </c>
      <c r="E647">
        <v>109</v>
      </c>
      <c r="F647" s="3">
        <v>118.14255250771491</v>
      </c>
    </row>
    <row r="648" spans="1:6">
      <c r="A648">
        <v>30</v>
      </c>
      <c r="B648">
        <v>-88.671999999999997</v>
      </c>
      <c r="C648">
        <v>1181</v>
      </c>
      <c r="D648">
        <v>300000</v>
      </c>
      <c r="E648">
        <v>111</v>
      </c>
      <c r="F648" s="3"/>
    </row>
    <row r="649" spans="1:6">
      <c r="A649">
        <v>31</v>
      </c>
      <c r="B649">
        <v>-88.56</v>
      </c>
      <c r="C649">
        <v>1181</v>
      </c>
      <c r="D649">
        <v>300000</v>
      </c>
      <c r="E649">
        <v>105</v>
      </c>
      <c r="F649" s="3"/>
    </row>
    <row r="650" spans="1:6">
      <c r="A650">
        <v>32</v>
      </c>
      <c r="B650">
        <v>-88.451999999999998</v>
      </c>
      <c r="C650">
        <v>1181</v>
      </c>
      <c r="D650">
        <v>300000</v>
      </c>
      <c r="E650">
        <v>86</v>
      </c>
      <c r="F650" s="3"/>
    </row>
    <row r="651" spans="1:6">
      <c r="A651" t="s">
        <v>0</v>
      </c>
    </row>
    <row r="652" spans="1:6">
      <c r="A652" t="s">
        <v>0</v>
      </c>
    </row>
    <row r="653" spans="1:6">
      <c r="A653" t="s">
        <v>0</v>
      </c>
    </row>
    <row r="654" spans="1:6">
      <c r="A654" t="s">
        <v>0</v>
      </c>
    </row>
    <row r="655" spans="1:6">
      <c r="A655" t="s">
        <v>40</v>
      </c>
    </row>
    <row r="656" spans="1:6">
      <c r="A656" t="s">
        <v>21</v>
      </c>
    </row>
    <row r="657" spans="1:10">
      <c r="A657" t="s">
        <v>3</v>
      </c>
    </row>
    <row r="658" spans="1:10">
      <c r="A658" t="s">
        <v>4</v>
      </c>
    </row>
    <row r="659" spans="1:10">
      <c r="A659" t="s">
        <v>41</v>
      </c>
    </row>
    <row r="660" spans="1:10">
      <c r="A660" t="s">
        <v>42</v>
      </c>
    </row>
    <row r="661" spans="1:10">
      <c r="A661" t="s">
        <v>7</v>
      </c>
    </row>
    <row r="662" spans="1:10">
      <c r="A662" t="s">
        <v>8</v>
      </c>
    </row>
    <row r="663" spans="1:10">
      <c r="A663" t="s">
        <v>9</v>
      </c>
    </row>
    <row r="664" spans="1:10">
      <c r="A664" t="s">
        <v>10</v>
      </c>
    </row>
    <row r="665" spans="1:10">
      <c r="A665" t="s">
        <v>11</v>
      </c>
    </row>
    <row r="666" spans="1:10">
      <c r="A666" t="s">
        <v>0</v>
      </c>
    </row>
    <row r="667" spans="1:10">
      <c r="A667" t="s">
        <v>0</v>
      </c>
    </row>
    <row r="668" spans="1:10">
      <c r="A668" t="s">
        <v>84</v>
      </c>
      <c r="B668" t="s">
        <v>63</v>
      </c>
      <c r="C668" t="s">
        <v>66</v>
      </c>
      <c r="D668" t="s">
        <v>83</v>
      </c>
      <c r="E668" t="s">
        <v>82</v>
      </c>
      <c r="F668" t="s">
        <v>103</v>
      </c>
    </row>
    <row r="669" spans="1:10">
      <c r="A669">
        <v>1</v>
      </c>
      <c r="B669">
        <v>-91.947999999999993</v>
      </c>
      <c r="C669">
        <v>4</v>
      </c>
      <c r="D669">
        <v>1000</v>
      </c>
      <c r="E669">
        <v>0</v>
      </c>
      <c r="J669" t="s">
        <v>130</v>
      </c>
    </row>
    <row r="670" spans="1:10">
      <c r="A670">
        <v>2</v>
      </c>
      <c r="B670">
        <v>-91.838999999999999</v>
      </c>
      <c r="C670">
        <v>4</v>
      </c>
      <c r="D670">
        <v>1000</v>
      </c>
      <c r="E670">
        <v>0</v>
      </c>
    </row>
    <row r="671" spans="1:10">
      <c r="A671">
        <v>3</v>
      </c>
      <c r="B671">
        <v>-91.724000000000004</v>
      </c>
      <c r="C671">
        <v>4</v>
      </c>
      <c r="D671">
        <v>1000</v>
      </c>
      <c r="E671">
        <v>0</v>
      </c>
    </row>
    <row r="672" spans="1:10">
      <c r="A672">
        <v>4</v>
      </c>
      <c r="B672">
        <v>-91.611999999999995</v>
      </c>
      <c r="C672">
        <v>4</v>
      </c>
      <c r="D672">
        <v>1000</v>
      </c>
      <c r="E672">
        <v>0</v>
      </c>
    </row>
    <row r="673" spans="1:5">
      <c r="A673">
        <v>5</v>
      </c>
      <c r="B673">
        <v>-91.5</v>
      </c>
      <c r="C673">
        <v>4</v>
      </c>
      <c r="D673">
        <v>1000</v>
      </c>
      <c r="E673">
        <v>0</v>
      </c>
    </row>
    <row r="674" spans="1:5">
      <c r="A674">
        <v>6</v>
      </c>
      <c r="B674">
        <v>-91.394000000000005</v>
      </c>
      <c r="C674">
        <v>4</v>
      </c>
      <c r="D674">
        <v>1000</v>
      </c>
      <c r="E674">
        <v>0</v>
      </c>
    </row>
    <row r="675" spans="1:5">
      <c r="A675">
        <v>7</v>
      </c>
      <c r="B675">
        <v>-91.281000000000006</v>
      </c>
      <c r="C675">
        <v>4</v>
      </c>
      <c r="D675">
        <v>1000</v>
      </c>
      <c r="E675">
        <v>0</v>
      </c>
    </row>
    <row r="676" spans="1:5">
      <c r="A676">
        <v>8</v>
      </c>
      <c r="B676">
        <v>-91.165000000000006</v>
      </c>
      <c r="C676">
        <v>4</v>
      </c>
      <c r="D676">
        <v>1000</v>
      </c>
      <c r="E676">
        <v>0</v>
      </c>
    </row>
    <row r="677" spans="1:5">
      <c r="A677">
        <v>9</v>
      </c>
      <c r="B677">
        <v>-91.049000000000007</v>
      </c>
      <c r="C677">
        <v>4</v>
      </c>
      <c r="D677">
        <v>1000</v>
      </c>
      <c r="E677">
        <v>0</v>
      </c>
    </row>
    <row r="678" spans="1:5">
      <c r="A678">
        <v>10</v>
      </c>
      <c r="B678">
        <v>-90.933999999999997</v>
      </c>
      <c r="C678">
        <v>4</v>
      </c>
      <c r="D678">
        <v>1000</v>
      </c>
      <c r="E678">
        <v>0</v>
      </c>
    </row>
    <row r="679" spans="1:5">
      <c r="A679">
        <v>11</v>
      </c>
      <c r="B679">
        <v>-90.823999999999998</v>
      </c>
      <c r="C679">
        <v>4</v>
      </c>
      <c r="D679">
        <v>1000</v>
      </c>
      <c r="E679">
        <v>0</v>
      </c>
    </row>
    <row r="680" spans="1:5">
      <c r="A680">
        <v>12</v>
      </c>
      <c r="B680">
        <v>-90.709000000000003</v>
      </c>
      <c r="C680">
        <v>4</v>
      </c>
      <c r="D680">
        <v>1000</v>
      </c>
      <c r="E680">
        <v>0</v>
      </c>
    </row>
    <row r="681" spans="1:5">
      <c r="A681">
        <v>13</v>
      </c>
      <c r="B681">
        <v>-90.594999999999999</v>
      </c>
      <c r="C681">
        <v>4</v>
      </c>
      <c r="D681">
        <v>1000</v>
      </c>
      <c r="E681">
        <v>0</v>
      </c>
    </row>
    <row r="682" spans="1:5">
      <c r="A682">
        <v>14</v>
      </c>
      <c r="B682">
        <v>-90.486999999999995</v>
      </c>
      <c r="C682">
        <v>4</v>
      </c>
      <c r="D682">
        <v>1000</v>
      </c>
      <c r="E682">
        <v>1</v>
      </c>
    </row>
    <row r="683" spans="1:5">
      <c r="A683">
        <v>15</v>
      </c>
      <c r="B683">
        <v>-90.372</v>
      </c>
      <c r="C683">
        <v>4</v>
      </c>
      <c r="D683">
        <v>1000</v>
      </c>
      <c r="E683">
        <v>0</v>
      </c>
    </row>
    <row r="684" spans="1:5">
      <c r="A684">
        <v>16</v>
      </c>
      <c r="B684">
        <v>-90.256</v>
      </c>
      <c r="C684">
        <v>4</v>
      </c>
      <c r="D684">
        <v>1000</v>
      </c>
      <c r="E684">
        <v>0</v>
      </c>
    </row>
    <row r="685" spans="1:5">
      <c r="A685">
        <v>17</v>
      </c>
      <c r="B685">
        <v>-90.14</v>
      </c>
      <c r="C685">
        <v>4</v>
      </c>
      <c r="D685">
        <v>1000</v>
      </c>
      <c r="E685">
        <v>0</v>
      </c>
    </row>
    <row r="686" spans="1:5">
      <c r="A686">
        <v>18</v>
      </c>
      <c r="B686">
        <v>-90.025000000000006</v>
      </c>
      <c r="C686">
        <v>4</v>
      </c>
      <c r="D686">
        <v>1000</v>
      </c>
      <c r="E686">
        <v>0</v>
      </c>
    </row>
    <row r="687" spans="1:5">
      <c r="A687">
        <v>19</v>
      </c>
      <c r="B687">
        <v>-89.918999999999997</v>
      </c>
      <c r="C687">
        <v>4</v>
      </c>
      <c r="D687">
        <v>1000</v>
      </c>
      <c r="E687">
        <v>0</v>
      </c>
    </row>
    <row r="688" spans="1:5">
      <c r="A688">
        <v>20</v>
      </c>
      <c r="B688">
        <v>-89.805999999999997</v>
      </c>
      <c r="C688">
        <v>4</v>
      </c>
      <c r="D688">
        <v>1000</v>
      </c>
      <c r="E688">
        <v>0</v>
      </c>
    </row>
    <row r="689" spans="1:5">
      <c r="A689">
        <v>21</v>
      </c>
      <c r="B689">
        <v>-89.691000000000003</v>
      </c>
      <c r="C689">
        <v>4</v>
      </c>
      <c r="D689">
        <v>1000</v>
      </c>
      <c r="E689">
        <v>0</v>
      </c>
    </row>
    <row r="690" spans="1:5">
      <c r="A690">
        <v>22</v>
      </c>
      <c r="B690">
        <v>-89.576999999999998</v>
      </c>
      <c r="C690">
        <v>4</v>
      </c>
      <c r="D690">
        <v>1000</v>
      </c>
      <c r="E690">
        <v>0</v>
      </c>
    </row>
    <row r="691" spans="1:5">
      <c r="A691">
        <v>23</v>
      </c>
      <c r="B691">
        <v>-89.457999999999998</v>
      </c>
      <c r="C691">
        <v>4</v>
      </c>
      <c r="D691">
        <v>1000</v>
      </c>
      <c r="E691">
        <v>0</v>
      </c>
    </row>
    <row r="692" spans="1:5">
      <c r="A692">
        <v>24</v>
      </c>
      <c r="B692">
        <v>-89.341999999999999</v>
      </c>
      <c r="C692">
        <v>4</v>
      </c>
      <c r="D692">
        <v>1000</v>
      </c>
      <c r="E692">
        <v>0</v>
      </c>
    </row>
    <row r="693" spans="1:5">
      <c r="A693">
        <v>25</v>
      </c>
      <c r="B693">
        <v>-89.234999999999999</v>
      </c>
      <c r="C693">
        <v>4</v>
      </c>
      <c r="D693">
        <v>1000</v>
      </c>
      <c r="E693">
        <v>0</v>
      </c>
    </row>
    <row r="694" spans="1:5">
      <c r="A694">
        <v>26</v>
      </c>
      <c r="B694">
        <v>-89.13</v>
      </c>
      <c r="C694">
        <v>4</v>
      </c>
      <c r="D694">
        <v>1000</v>
      </c>
      <c r="E694">
        <v>0</v>
      </c>
    </row>
    <row r="695" spans="1:5">
      <c r="A695">
        <v>27</v>
      </c>
      <c r="B695">
        <v>-89.016000000000005</v>
      </c>
      <c r="C695">
        <v>4</v>
      </c>
      <c r="D695">
        <v>1000</v>
      </c>
      <c r="E695">
        <v>0</v>
      </c>
    </row>
    <row r="696" spans="1:5">
      <c r="A696">
        <v>28</v>
      </c>
      <c r="B696">
        <v>-88.896000000000001</v>
      </c>
      <c r="C696">
        <v>4</v>
      </c>
      <c r="D696">
        <v>1000</v>
      </c>
      <c r="E696">
        <v>1</v>
      </c>
    </row>
    <row r="697" spans="1:5">
      <c r="A697">
        <v>29</v>
      </c>
      <c r="B697">
        <v>-88.790999999999997</v>
      </c>
      <c r="C697">
        <v>4</v>
      </c>
      <c r="D697">
        <v>1000</v>
      </c>
      <c r="E697">
        <v>1</v>
      </c>
    </row>
    <row r="698" spans="1:5">
      <c r="A698">
        <v>30</v>
      </c>
      <c r="B698">
        <v>-88.671999999999997</v>
      </c>
      <c r="C698">
        <v>4</v>
      </c>
      <c r="D698">
        <v>1000</v>
      </c>
      <c r="E698">
        <v>0</v>
      </c>
    </row>
    <row r="699" spans="1:5">
      <c r="A699">
        <v>31</v>
      </c>
      <c r="B699">
        <v>-88.56</v>
      </c>
      <c r="C699">
        <v>4</v>
      </c>
      <c r="D699">
        <v>1000</v>
      </c>
      <c r="E699">
        <v>0</v>
      </c>
    </row>
    <row r="700" spans="1:5">
      <c r="A700">
        <v>32</v>
      </c>
      <c r="B700">
        <v>-88.451999999999998</v>
      </c>
      <c r="C700">
        <v>4</v>
      </c>
      <c r="D700">
        <v>1000</v>
      </c>
      <c r="E700">
        <v>0</v>
      </c>
    </row>
    <row r="701" spans="1:5">
      <c r="A701" t="s">
        <v>0</v>
      </c>
    </row>
    <row r="702" spans="1:5">
      <c r="A702" t="s">
        <v>0</v>
      </c>
    </row>
    <row r="703" spans="1:5">
      <c r="A703" t="s">
        <v>0</v>
      </c>
    </row>
    <row r="704" spans="1:5">
      <c r="A704" t="s">
        <v>0</v>
      </c>
    </row>
    <row r="705" spans="1:10">
      <c r="A705" t="s">
        <v>43</v>
      </c>
    </row>
    <row r="706" spans="1:10">
      <c r="A706" t="s">
        <v>44</v>
      </c>
    </row>
    <row r="707" spans="1:10">
      <c r="A707" t="s">
        <v>3</v>
      </c>
    </row>
    <row r="708" spans="1:10">
      <c r="A708" t="s">
        <v>4</v>
      </c>
    </row>
    <row r="709" spans="1:10">
      <c r="A709" t="s">
        <v>41</v>
      </c>
    </row>
    <row r="710" spans="1:10">
      <c r="A710" t="s">
        <v>45</v>
      </c>
    </row>
    <row r="711" spans="1:10">
      <c r="A711" t="s">
        <v>7</v>
      </c>
    </row>
    <row r="712" spans="1:10">
      <c r="A712" t="s">
        <v>8</v>
      </c>
    </row>
    <row r="713" spans="1:10">
      <c r="A713" t="s">
        <v>9</v>
      </c>
    </row>
    <row r="714" spans="1:10">
      <c r="A714" t="s">
        <v>10</v>
      </c>
    </row>
    <row r="715" spans="1:10">
      <c r="A715" t="s">
        <v>11</v>
      </c>
    </row>
    <row r="716" spans="1:10">
      <c r="A716" t="s">
        <v>0</v>
      </c>
    </row>
    <row r="717" spans="1:10">
      <c r="A717" t="s">
        <v>0</v>
      </c>
    </row>
    <row r="718" spans="1:10">
      <c r="A718" t="s">
        <v>84</v>
      </c>
      <c r="B718" t="s">
        <v>63</v>
      </c>
      <c r="C718" t="s">
        <v>66</v>
      </c>
      <c r="D718" t="s">
        <v>83</v>
      </c>
      <c r="E718" t="s">
        <v>82</v>
      </c>
      <c r="F718" t="s">
        <v>103</v>
      </c>
    </row>
    <row r="719" spans="1:10">
      <c r="A719">
        <v>1</v>
      </c>
      <c r="B719">
        <v>-91.947999999999993</v>
      </c>
      <c r="C719">
        <v>1765</v>
      </c>
      <c r="D719">
        <v>450000</v>
      </c>
      <c r="E719">
        <v>116</v>
      </c>
      <c r="F719" s="3"/>
      <c r="J719" t="s">
        <v>131</v>
      </c>
    </row>
    <row r="720" spans="1:10">
      <c r="A720">
        <v>2</v>
      </c>
      <c r="B720">
        <v>-91.838999999999999</v>
      </c>
      <c r="C720">
        <v>1765</v>
      </c>
      <c r="D720">
        <v>450000</v>
      </c>
      <c r="E720">
        <v>129</v>
      </c>
      <c r="F720" s="3"/>
    </row>
    <row r="721" spans="1:6">
      <c r="A721">
        <v>3</v>
      </c>
      <c r="B721">
        <v>-91.724000000000004</v>
      </c>
      <c r="C721">
        <v>1765</v>
      </c>
      <c r="D721">
        <v>450000</v>
      </c>
      <c r="E721">
        <v>145</v>
      </c>
      <c r="F721" s="3"/>
    </row>
    <row r="722" spans="1:6">
      <c r="A722">
        <v>4</v>
      </c>
      <c r="B722">
        <v>-91.611999999999995</v>
      </c>
      <c r="C722">
        <v>1765</v>
      </c>
      <c r="D722">
        <v>450000</v>
      </c>
      <c r="E722">
        <v>163</v>
      </c>
      <c r="F722" s="3"/>
    </row>
    <row r="723" spans="1:6">
      <c r="A723">
        <v>5</v>
      </c>
      <c r="B723">
        <v>-91.5</v>
      </c>
      <c r="C723">
        <v>1765</v>
      </c>
      <c r="D723">
        <v>450000</v>
      </c>
      <c r="E723">
        <v>150</v>
      </c>
      <c r="F723" s="3">
        <v>175.07595283763152</v>
      </c>
    </row>
    <row r="724" spans="1:6">
      <c r="A724">
        <v>6</v>
      </c>
      <c r="B724">
        <v>-91.394000000000005</v>
      </c>
      <c r="C724">
        <v>1765</v>
      </c>
      <c r="D724">
        <v>450000</v>
      </c>
      <c r="E724">
        <v>160</v>
      </c>
      <c r="F724" s="3">
        <v>175.25760239970649</v>
      </c>
    </row>
    <row r="725" spans="1:6">
      <c r="A725">
        <v>7</v>
      </c>
      <c r="B725">
        <v>-91.281000000000006</v>
      </c>
      <c r="C725">
        <v>1765</v>
      </c>
      <c r="D725">
        <v>450000</v>
      </c>
      <c r="E725">
        <v>190</v>
      </c>
      <c r="F725" s="3">
        <v>175.94119279994638</v>
      </c>
    </row>
    <row r="726" spans="1:6">
      <c r="A726">
        <v>8</v>
      </c>
      <c r="B726">
        <v>-91.165000000000006</v>
      </c>
      <c r="C726">
        <v>1765</v>
      </c>
      <c r="D726">
        <v>450000</v>
      </c>
      <c r="E726">
        <v>174</v>
      </c>
      <c r="F726" s="3">
        <v>178.17789007615139</v>
      </c>
    </row>
    <row r="727" spans="1:6">
      <c r="A727">
        <v>9</v>
      </c>
      <c r="B727">
        <v>-91.049000000000007</v>
      </c>
      <c r="C727">
        <v>1765</v>
      </c>
      <c r="D727">
        <v>450000</v>
      </c>
      <c r="E727">
        <v>173</v>
      </c>
      <c r="F727" s="3">
        <v>184.31203437864227</v>
      </c>
    </row>
    <row r="728" spans="1:6">
      <c r="A728">
        <v>10</v>
      </c>
      <c r="B728">
        <v>-90.933999999999997</v>
      </c>
      <c r="C728">
        <v>1765</v>
      </c>
      <c r="D728">
        <v>450000</v>
      </c>
      <c r="E728">
        <v>222</v>
      </c>
      <c r="F728" s="3">
        <v>198.35998480166563</v>
      </c>
    </row>
    <row r="729" spans="1:6">
      <c r="A729">
        <v>11</v>
      </c>
      <c r="B729">
        <v>-90.823999999999998</v>
      </c>
      <c r="C729">
        <v>1765</v>
      </c>
      <c r="D729">
        <v>450000</v>
      </c>
      <c r="E729">
        <v>229</v>
      </c>
      <c r="F729" s="3">
        <v>224.06746083378934</v>
      </c>
    </row>
    <row r="730" spans="1:6">
      <c r="A730">
        <v>12</v>
      </c>
      <c r="B730">
        <v>-90.709000000000003</v>
      </c>
      <c r="C730">
        <v>1765</v>
      </c>
      <c r="D730">
        <v>450000</v>
      </c>
      <c r="E730">
        <v>267</v>
      </c>
      <c r="F730" s="3">
        <v>267.28384183214848</v>
      </c>
    </row>
    <row r="731" spans="1:6">
      <c r="A731">
        <v>13</v>
      </c>
      <c r="B731">
        <v>-90.594999999999999</v>
      </c>
      <c r="C731">
        <v>1765</v>
      </c>
      <c r="D731">
        <v>450000</v>
      </c>
      <c r="E731">
        <v>316</v>
      </c>
      <c r="F731" s="3">
        <v>324.2156679604185</v>
      </c>
    </row>
    <row r="732" spans="1:6">
      <c r="A732">
        <v>14</v>
      </c>
      <c r="B732">
        <v>-90.486999999999995</v>
      </c>
      <c r="C732">
        <v>1765</v>
      </c>
      <c r="D732">
        <v>450000</v>
      </c>
      <c r="E732">
        <v>356</v>
      </c>
      <c r="F732" s="3">
        <v>380.78038756845808</v>
      </c>
    </row>
    <row r="733" spans="1:6">
      <c r="A733">
        <v>15</v>
      </c>
      <c r="B733">
        <v>-90.372</v>
      </c>
      <c r="C733">
        <v>1765</v>
      </c>
      <c r="D733">
        <v>450000</v>
      </c>
      <c r="E733">
        <v>449</v>
      </c>
      <c r="F733" s="3">
        <v>426.11477425763741</v>
      </c>
    </row>
    <row r="734" spans="1:6">
      <c r="A734">
        <v>16</v>
      </c>
      <c r="B734">
        <v>-90.256</v>
      </c>
      <c r="C734">
        <v>1765</v>
      </c>
      <c r="D734">
        <v>450000</v>
      </c>
      <c r="E734">
        <v>443</v>
      </c>
      <c r="F734" s="3">
        <v>439.32024847442005</v>
      </c>
    </row>
    <row r="735" spans="1:6">
      <c r="A735">
        <v>17</v>
      </c>
      <c r="B735">
        <v>-90.14</v>
      </c>
      <c r="C735">
        <v>1765</v>
      </c>
      <c r="D735">
        <v>450000</v>
      </c>
      <c r="E735">
        <v>439</v>
      </c>
      <c r="F735" s="3">
        <v>414.41134072480935</v>
      </c>
    </row>
    <row r="736" spans="1:6">
      <c r="A736">
        <v>18</v>
      </c>
      <c r="B736">
        <v>-90.025000000000006</v>
      </c>
      <c r="C736">
        <v>1765</v>
      </c>
      <c r="D736">
        <v>450000</v>
      </c>
      <c r="E736">
        <v>349</v>
      </c>
      <c r="F736" s="3">
        <v>362.12345472506593</v>
      </c>
    </row>
    <row r="737" spans="1:6">
      <c r="A737">
        <v>19</v>
      </c>
      <c r="B737">
        <v>-89.918999999999997</v>
      </c>
      <c r="C737">
        <v>1765</v>
      </c>
      <c r="D737">
        <v>450000</v>
      </c>
      <c r="E737">
        <v>299</v>
      </c>
      <c r="F737" s="3">
        <v>305.82751215440101</v>
      </c>
    </row>
    <row r="738" spans="1:6">
      <c r="A738">
        <v>20</v>
      </c>
      <c r="B738">
        <v>-89.805999999999997</v>
      </c>
      <c r="C738">
        <v>1765</v>
      </c>
      <c r="D738">
        <v>450000</v>
      </c>
      <c r="E738">
        <v>227</v>
      </c>
      <c r="F738" s="3">
        <v>252.80821999918814</v>
      </c>
    </row>
    <row r="739" spans="1:6">
      <c r="A739">
        <v>21</v>
      </c>
      <c r="B739">
        <v>-89.691000000000003</v>
      </c>
      <c r="C739">
        <v>1765</v>
      </c>
      <c r="D739">
        <v>450000</v>
      </c>
      <c r="E739">
        <v>242</v>
      </c>
      <c r="F739" s="3">
        <v>214.61278193888339</v>
      </c>
    </row>
    <row r="740" spans="1:6">
      <c r="A740">
        <v>22</v>
      </c>
      <c r="B740">
        <v>-89.576999999999998</v>
      </c>
      <c r="C740">
        <v>1765</v>
      </c>
      <c r="D740">
        <v>450000</v>
      </c>
      <c r="E740">
        <v>193</v>
      </c>
      <c r="F740" s="3">
        <v>192.54011295719312</v>
      </c>
    </row>
    <row r="741" spans="1:6">
      <c r="A741">
        <v>23</v>
      </c>
      <c r="B741">
        <v>-89.457999999999998</v>
      </c>
      <c r="C741">
        <v>1765</v>
      </c>
      <c r="D741">
        <v>450000</v>
      </c>
      <c r="E741">
        <v>223</v>
      </c>
      <c r="F741" s="3">
        <v>181.42584177892186</v>
      </c>
    </row>
    <row r="742" spans="1:6">
      <c r="A742">
        <v>24</v>
      </c>
      <c r="B742">
        <v>-89.341999999999999</v>
      </c>
      <c r="C742">
        <v>1765</v>
      </c>
      <c r="D742">
        <v>450000</v>
      </c>
      <c r="E742">
        <v>190</v>
      </c>
      <c r="F742" s="3">
        <v>177.08104825620538</v>
      </c>
    </row>
    <row r="743" spans="1:6">
      <c r="A743">
        <v>25</v>
      </c>
      <c r="B743">
        <v>-89.234999999999999</v>
      </c>
      <c r="C743">
        <v>1765</v>
      </c>
      <c r="D743">
        <v>450000</v>
      </c>
      <c r="E743">
        <v>173</v>
      </c>
      <c r="F743" s="3">
        <v>175.65157191933767</v>
      </c>
    </row>
    <row r="744" spans="1:6">
      <c r="A744">
        <v>26</v>
      </c>
      <c r="B744">
        <v>-89.13</v>
      </c>
      <c r="C744">
        <v>1765</v>
      </c>
      <c r="D744">
        <v>450000</v>
      </c>
      <c r="E744">
        <v>178</v>
      </c>
      <c r="F744" s="3">
        <v>175.19234639280256</v>
      </c>
    </row>
    <row r="745" spans="1:6">
      <c r="A745">
        <v>27</v>
      </c>
      <c r="B745">
        <v>-89.016000000000005</v>
      </c>
      <c r="C745">
        <v>1765</v>
      </c>
      <c r="D745">
        <v>450000</v>
      </c>
      <c r="E745">
        <v>182</v>
      </c>
      <c r="F745" s="3">
        <v>175.0538398173745</v>
      </c>
    </row>
    <row r="746" spans="1:6">
      <c r="A746">
        <v>28</v>
      </c>
      <c r="B746">
        <v>-88.896000000000001</v>
      </c>
      <c r="C746">
        <v>1765</v>
      </c>
      <c r="D746">
        <v>450000</v>
      </c>
      <c r="E746">
        <v>162</v>
      </c>
      <c r="F746" s="3">
        <v>175.02207078290323</v>
      </c>
    </row>
    <row r="747" spans="1:6">
      <c r="A747">
        <v>29</v>
      </c>
      <c r="B747">
        <v>-88.790999999999997</v>
      </c>
      <c r="C747">
        <v>1765</v>
      </c>
      <c r="D747">
        <v>450000</v>
      </c>
      <c r="E747">
        <v>171</v>
      </c>
      <c r="F747" s="3">
        <v>175.01674438476354</v>
      </c>
    </row>
    <row r="748" spans="1:6">
      <c r="A748">
        <v>30</v>
      </c>
      <c r="B748">
        <v>-88.671999999999997</v>
      </c>
      <c r="C748">
        <v>1765</v>
      </c>
      <c r="D748">
        <v>450000</v>
      </c>
      <c r="E748">
        <v>176</v>
      </c>
      <c r="F748" s="3"/>
    </row>
    <row r="749" spans="1:6">
      <c r="A749">
        <v>31</v>
      </c>
      <c r="B749">
        <v>-88.56</v>
      </c>
      <c r="C749">
        <v>1765</v>
      </c>
      <c r="D749">
        <v>450000</v>
      </c>
      <c r="E749">
        <v>149</v>
      </c>
      <c r="F749" s="3"/>
    </row>
    <row r="750" spans="1:6">
      <c r="A750">
        <v>32</v>
      </c>
      <c r="B750">
        <v>-88.451999999999998</v>
      </c>
      <c r="C750">
        <v>1765</v>
      </c>
      <c r="D750">
        <v>450000</v>
      </c>
      <c r="E750">
        <v>166</v>
      </c>
      <c r="F750" s="3"/>
    </row>
    <row r="751" spans="1:6">
      <c r="A751" t="s">
        <v>0</v>
      </c>
    </row>
    <row r="752" spans="1:6">
      <c r="A752" t="s">
        <v>0</v>
      </c>
    </row>
    <row r="753" spans="1:6">
      <c r="A753" t="s">
        <v>0</v>
      </c>
    </row>
    <row r="754" spans="1:6">
      <c r="A754" t="s">
        <v>0</v>
      </c>
    </row>
    <row r="755" spans="1:6">
      <c r="A755" t="s">
        <v>46</v>
      </c>
    </row>
    <row r="756" spans="1:6">
      <c r="A756" t="s">
        <v>44</v>
      </c>
    </row>
    <row r="757" spans="1:6">
      <c r="A757" t="s">
        <v>3</v>
      </c>
    </row>
    <row r="758" spans="1:6">
      <c r="A758" t="s">
        <v>4</v>
      </c>
    </row>
    <row r="759" spans="1:6">
      <c r="A759" t="s">
        <v>41</v>
      </c>
    </row>
    <row r="760" spans="1:6">
      <c r="A760" t="s">
        <v>47</v>
      </c>
    </row>
    <row r="761" spans="1:6">
      <c r="A761" t="s">
        <v>7</v>
      </c>
    </row>
    <row r="762" spans="1:6">
      <c r="A762" t="s">
        <v>8</v>
      </c>
    </row>
    <row r="763" spans="1:6">
      <c r="A763" t="s">
        <v>9</v>
      </c>
    </row>
    <row r="764" spans="1:6">
      <c r="A764" t="s">
        <v>10</v>
      </c>
    </row>
    <row r="765" spans="1:6">
      <c r="A765" t="s">
        <v>11</v>
      </c>
    </row>
    <row r="766" spans="1:6">
      <c r="A766" t="s">
        <v>0</v>
      </c>
    </row>
    <row r="767" spans="1:6">
      <c r="A767" t="s">
        <v>0</v>
      </c>
    </row>
    <row r="768" spans="1:6">
      <c r="A768" t="s">
        <v>84</v>
      </c>
      <c r="B768" t="s">
        <v>63</v>
      </c>
      <c r="C768" t="s">
        <v>66</v>
      </c>
      <c r="D768" t="s">
        <v>83</v>
      </c>
      <c r="E768" t="s">
        <v>82</v>
      </c>
      <c r="F768" t="s">
        <v>103</v>
      </c>
    </row>
    <row r="769" spans="1:10">
      <c r="A769">
        <v>1</v>
      </c>
      <c r="B769">
        <v>-91.947999999999993</v>
      </c>
      <c r="C769">
        <v>1767</v>
      </c>
      <c r="D769">
        <v>450000</v>
      </c>
      <c r="E769">
        <v>123</v>
      </c>
      <c r="F769" s="3"/>
      <c r="J769" t="s">
        <v>132</v>
      </c>
    </row>
    <row r="770" spans="1:10">
      <c r="A770">
        <v>2</v>
      </c>
      <c r="B770">
        <v>-91.838999999999999</v>
      </c>
      <c r="C770">
        <v>1767</v>
      </c>
      <c r="D770">
        <v>450000</v>
      </c>
      <c r="E770">
        <v>135</v>
      </c>
      <c r="F770" s="3"/>
    </row>
    <row r="771" spans="1:10">
      <c r="A771">
        <v>3</v>
      </c>
      <c r="B771">
        <v>-91.724000000000004</v>
      </c>
      <c r="C771">
        <v>1767</v>
      </c>
      <c r="D771">
        <v>450000</v>
      </c>
      <c r="E771">
        <v>161</v>
      </c>
      <c r="F771" s="3"/>
    </row>
    <row r="772" spans="1:10">
      <c r="A772">
        <v>4</v>
      </c>
      <c r="B772">
        <v>-91.611999999999995</v>
      </c>
      <c r="C772">
        <v>1767</v>
      </c>
      <c r="D772">
        <v>450000</v>
      </c>
      <c r="E772">
        <v>196</v>
      </c>
      <c r="F772" s="3"/>
    </row>
    <row r="773" spans="1:10">
      <c r="A773">
        <v>5</v>
      </c>
      <c r="B773">
        <v>-91.5</v>
      </c>
      <c r="C773">
        <v>1767</v>
      </c>
      <c r="D773">
        <v>450000</v>
      </c>
      <c r="E773">
        <v>152</v>
      </c>
      <c r="F773" s="3">
        <v>175.14063744253343</v>
      </c>
    </row>
    <row r="774" spans="1:10">
      <c r="A774">
        <v>6</v>
      </c>
      <c r="B774">
        <v>-91.394000000000005</v>
      </c>
      <c r="C774">
        <v>1767</v>
      </c>
      <c r="D774">
        <v>450000</v>
      </c>
      <c r="E774">
        <v>168</v>
      </c>
      <c r="F774" s="3">
        <v>175.32350663944541</v>
      </c>
    </row>
    <row r="775" spans="1:10">
      <c r="A775">
        <v>7</v>
      </c>
      <c r="B775">
        <v>-91.281000000000006</v>
      </c>
      <c r="C775">
        <v>1767</v>
      </c>
      <c r="D775">
        <v>450000</v>
      </c>
      <c r="E775">
        <v>175</v>
      </c>
      <c r="F775" s="3">
        <v>176.00699040532226</v>
      </c>
    </row>
    <row r="776" spans="1:10">
      <c r="A776">
        <v>8</v>
      </c>
      <c r="B776">
        <v>-91.165000000000006</v>
      </c>
      <c r="C776">
        <v>1767</v>
      </c>
      <c r="D776">
        <v>450000</v>
      </c>
      <c r="E776">
        <v>180</v>
      </c>
      <c r="F776" s="3">
        <v>178.22655537550818</v>
      </c>
    </row>
    <row r="777" spans="1:10">
      <c r="A777">
        <v>9</v>
      </c>
      <c r="B777">
        <v>-91.049000000000007</v>
      </c>
      <c r="C777">
        <v>1767</v>
      </c>
      <c r="D777">
        <v>450000</v>
      </c>
      <c r="E777">
        <v>186</v>
      </c>
      <c r="F777" s="3">
        <v>184.26455550571558</v>
      </c>
    </row>
    <row r="778" spans="1:10">
      <c r="A778">
        <v>10</v>
      </c>
      <c r="B778">
        <v>-90.933999999999997</v>
      </c>
      <c r="C778">
        <v>1767</v>
      </c>
      <c r="D778">
        <v>450000</v>
      </c>
      <c r="E778">
        <v>202</v>
      </c>
      <c r="F778" s="3">
        <v>197.97265688097272</v>
      </c>
    </row>
    <row r="779" spans="1:10">
      <c r="A779">
        <v>11</v>
      </c>
      <c r="B779">
        <v>-90.823999999999998</v>
      </c>
      <c r="C779">
        <v>1767</v>
      </c>
      <c r="D779">
        <v>450000</v>
      </c>
      <c r="E779">
        <v>241</v>
      </c>
      <c r="F779" s="3">
        <v>222.82787282427415</v>
      </c>
    </row>
    <row r="780" spans="1:10">
      <c r="A780">
        <v>12</v>
      </c>
      <c r="B780">
        <v>-90.709000000000003</v>
      </c>
      <c r="C780">
        <v>1767</v>
      </c>
      <c r="D780">
        <v>450000</v>
      </c>
      <c r="E780">
        <v>270</v>
      </c>
      <c r="F780" s="3">
        <v>264.17700442963559</v>
      </c>
    </row>
    <row r="781" spans="1:10">
      <c r="A781">
        <v>13</v>
      </c>
      <c r="B781">
        <v>-90.594999999999999</v>
      </c>
      <c r="C781">
        <v>1767</v>
      </c>
      <c r="D781">
        <v>450000</v>
      </c>
      <c r="E781">
        <v>280</v>
      </c>
      <c r="F781" s="3">
        <v>317.9685256727671</v>
      </c>
    </row>
    <row r="782" spans="1:10">
      <c r="A782">
        <v>14</v>
      </c>
      <c r="B782">
        <v>-90.486999999999995</v>
      </c>
      <c r="C782">
        <v>1767</v>
      </c>
      <c r="D782">
        <v>450000</v>
      </c>
      <c r="E782">
        <v>389</v>
      </c>
      <c r="F782" s="3">
        <v>370.55499236950521</v>
      </c>
    </row>
    <row r="783" spans="1:10">
      <c r="A783">
        <v>15</v>
      </c>
      <c r="B783">
        <v>-90.372</v>
      </c>
      <c r="C783">
        <v>1767</v>
      </c>
      <c r="D783">
        <v>450000</v>
      </c>
      <c r="E783">
        <v>414</v>
      </c>
      <c r="F783" s="3">
        <v>411.51294751030025</v>
      </c>
    </row>
    <row r="784" spans="1:10">
      <c r="A784">
        <v>16</v>
      </c>
      <c r="B784">
        <v>-90.256</v>
      </c>
      <c r="C784">
        <v>1767</v>
      </c>
      <c r="D784">
        <v>450000</v>
      </c>
      <c r="E784">
        <v>434</v>
      </c>
      <c r="F784" s="3">
        <v>421.65515301893669</v>
      </c>
    </row>
    <row r="785" spans="1:6">
      <c r="A785">
        <v>17</v>
      </c>
      <c r="B785">
        <v>-90.14</v>
      </c>
      <c r="C785">
        <v>1767</v>
      </c>
      <c r="D785">
        <v>450000</v>
      </c>
      <c r="E785">
        <v>394</v>
      </c>
      <c r="F785" s="3">
        <v>396.29520559558586</v>
      </c>
    </row>
    <row r="786" spans="1:6">
      <c r="A786">
        <v>18</v>
      </c>
      <c r="B786">
        <v>-90.025000000000006</v>
      </c>
      <c r="C786">
        <v>1767</v>
      </c>
      <c r="D786">
        <v>450000</v>
      </c>
      <c r="E786">
        <v>346</v>
      </c>
      <c r="F786" s="3">
        <v>346.29988394607909</v>
      </c>
    </row>
    <row r="787" spans="1:6">
      <c r="A787">
        <v>19</v>
      </c>
      <c r="B787">
        <v>-89.918999999999997</v>
      </c>
      <c r="C787">
        <v>1767</v>
      </c>
      <c r="D787">
        <v>450000</v>
      </c>
      <c r="E787">
        <v>286</v>
      </c>
      <c r="F787" s="3">
        <v>293.68232940860128</v>
      </c>
    </row>
    <row r="788" spans="1:6">
      <c r="A788">
        <v>20</v>
      </c>
      <c r="B788">
        <v>-89.805999999999997</v>
      </c>
      <c r="C788">
        <v>1767</v>
      </c>
      <c r="D788">
        <v>450000</v>
      </c>
      <c r="E788">
        <v>245</v>
      </c>
      <c r="F788" s="3">
        <v>244.90078078178794</v>
      </c>
    </row>
    <row r="789" spans="1:6">
      <c r="A789">
        <v>21</v>
      </c>
      <c r="B789">
        <v>-89.691000000000003</v>
      </c>
      <c r="C789">
        <v>1767</v>
      </c>
      <c r="D789">
        <v>450000</v>
      </c>
      <c r="E789">
        <v>204</v>
      </c>
      <c r="F789" s="3">
        <v>210.24467822903472</v>
      </c>
    </row>
    <row r="790" spans="1:6">
      <c r="A790">
        <v>22</v>
      </c>
      <c r="B790">
        <v>-89.576999999999998</v>
      </c>
      <c r="C790">
        <v>1767</v>
      </c>
      <c r="D790">
        <v>450000</v>
      </c>
      <c r="E790">
        <v>208</v>
      </c>
      <c r="F790" s="3">
        <v>190.47553287541785</v>
      </c>
    </row>
    <row r="791" spans="1:6">
      <c r="A791">
        <v>23</v>
      </c>
      <c r="B791">
        <v>-89.457999999999998</v>
      </c>
      <c r="C791">
        <v>1767</v>
      </c>
      <c r="D791">
        <v>450000</v>
      </c>
      <c r="E791">
        <v>175</v>
      </c>
      <c r="F791" s="3">
        <v>180.6463699341071</v>
      </c>
    </row>
    <row r="792" spans="1:6">
      <c r="A792">
        <v>24</v>
      </c>
      <c r="B792">
        <v>-89.341999999999999</v>
      </c>
      <c r="C792">
        <v>1767</v>
      </c>
      <c r="D792">
        <v>450000</v>
      </c>
      <c r="E792">
        <v>180</v>
      </c>
      <c r="F792" s="3">
        <v>176.8525028569907</v>
      </c>
    </row>
    <row r="793" spans="1:6">
      <c r="A793">
        <v>25</v>
      </c>
      <c r="B793">
        <v>-89.234999999999999</v>
      </c>
      <c r="C793">
        <v>1767</v>
      </c>
      <c r="D793">
        <v>450000</v>
      </c>
      <c r="E793">
        <v>221</v>
      </c>
      <c r="F793" s="3">
        <v>175.61941498832616</v>
      </c>
    </row>
    <row r="794" spans="1:6">
      <c r="A794">
        <v>26</v>
      </c>
      <c r="B794">
        <v>-89.13</v>
      </c>
      <c r="C794">
        <v>1767</v>
      </c>
      <c r="D794">
        <v>450000</v>
      </c>
      <c r="E794">
        <v>179</v>
      </c>
      <c r="F794" s="3">
        <v>175.22783451177062</v>
      </c>
    </row>
    <row r="795" spans="1:6">
      <c r="A795">
        <v>27</v>
      </c>
      <c r="B795">
        <v>-89.016000000000005</v>
      </c>
      <c r="C795">
        <v>1767</v>
      </c>
      <c r="D795">
        <v>450000</v>
      </c>
      <c r="E795">
        <v>173</v>
      </c>
      <c r="F795" s="3">
        <v>175.11111764882591</v>
      </c>
    </row>
    <row r="796" spans="1:6">
      <c r="A796">
        <v>28</v>
      </c>
      <c r="B796">
        <v>-88.896000000000001</v>
      </c>
      <c r="C796">
        <v>1767</v>
      </c>
      <c r="D796">
        <v>450000</v>
      </c>
      <c r="E796">
        <v>189</v>
      </c>
      <c r="F796" s="3">
        <v>175.08468802867077</v>
      </c>
    </row>
    <row r="797" spans="1:6">
      <c r="A797">
        <v>29</v>
      </c>
      <c r="B797">
        <v>-88.790999999999997</v>
      </c>
      <c r="C797">
        <v>1767</v>
      </c>
      <c r="D797">
        <v>450000</v>
      </c>
      <c r="E797">
        <v>149</v>
      </c>
      <c r="F797" s="3">
        <v>175.0803146623818</v>
      </c>
    </row>
    <row r="798" spans="1:6">
      <c r="A798">
        <v>30</v>
      </c>
      <c r="B798">
        <v>-88.671999999999997</v>
      </c>
      <c r="C798">
        <v>1767</v>
      </c>
      <c r="D798">
        <v>450000</v>
      </c>
      <c r="E798">
        <v>175</v>
      </c>
      <c r="F798" s="3"/>
    </row>
    <row r="799" spans="1:6">
      <c r="A799">
        <v>31</v>
      </c>
      <c r="B799">
        <v>-88.56</v>
      </c>
      <c r="C799">
        <v>1767</v>
      </c>
      <c r="D799">
        <v>450000</v>
      </c>
      <c r="E799">
        <v>169</v>
      </c>
      <c r="F799" s="3"/>
    </row>
    <row r="800" spans="1:6">
      <c r="A800">
        <v>32</v>
      </c>
      <c r="B800">
        <v>-88.451999999999998</v>
      </c>
      <c r="C800">
        <v>1767</v>
      </c>
      <c r="D800">
        <v>450000</v>
      </c>
      <c r="E800">
        <v>125</v>
      </c>
      <c r="F800" s="3"/>
    </row>
    <row r="801" spans="1:1">
      <c r="A801" t="s">
        <v>0</v>
      </c>
    </row>
    <row r="802" spans="1:1">
      <c r="A802" t="s">
        <v>0</v>
      </c>
    </row>
    <row r="803" spans="1:1">
      <c r="A803" t="s">
        <v>0</v>
      </c>
    </row>
    <row r="804" spans="1:1">
      <c r="A804" t="s">
        <v>0</v>
      </c>
    </row>
    <row r="805" spans="1:1">
      <c r="A805" t="s">
        <v>48</v>
      </c>
    </row>
    <row r="806" spans="1:1">
      <c r="A806" t="s">
        <v>44</v>
      </c>
    </row>
    <row r="807" spans="1:1">
      <c r="A807" t="s">
        <v>3</v>
      </c>
    </row>
    <row r="808" spans="1:1">
      <c r="A808" t="s">
        <v>4</v>
      </c>
    </row>
    <row r="809" spans="1:1">
      <c r="A809" t="s">
        <v>41</v>
      </c>
    </row>
    <row r="810" spans="1:1">
      <c r="A810" t="s">
        <v>49</v>
      </c>
    </row>
    <row r="811" spans="1:1">
      <c r="A811" t="s">
        <v>7</v>
      </c>
    </row>
    <row r="812" spans="1:1">
      <c r="A812" t="s">
        <v>8</v>
      </c>
    </row>
    <row r="813" spans="1:1">
      <c r="A813" t="s">
        <v>9</v>
      </c>
    </row>
    <row r="814" spans="1:1">
      <c r="A814" t="s">
        <v>10</v>
      </c>
    </row>
    <row r="815" spans="1:1">
      <c r="A815" t="s">
        <v>11</v>
      </c>
    </row>
    <row r="816" spans="1:1">
      <c r="A816" t="s">
        <v>0</v>
      </c>
    </row>
    <row r="817" spans="1:10">
      <c r="A817" t="s">
        <v>0</v>
      </c>
    </row>
    <row r="818" spans="1:10">
      <c r="A818" t="s">
        <v>84</v>
      </c>
      <c r="B818" t="s">
        <v>63</v>
      </c>
      <c r="C818" t="s">
        <v>66</v>
      </c>
      <c r="D818" t="s">
        <v>83</v>
      </c>
      <c r="E818" t="s">
        <v>82</v>
      </c>
      <c r="F818" t="s">
        <v>103</v>
      </c>
    </row>
    <row r="819" spans="1:10">
      <c r="A819">
        <v>1</v>
      </c>
      <c r="B819">
        <v>-91.947999999999993</v>
      </c>
      <c r="C819">
        <v>1766</v>
      </c>
      <c r="D819">
        <v>450000</v>
      </c>
      <c r="E819">
        <v>130</v>
      </c>
      <c r="F819" s="3"/>
      <c r="J819" t="s">
        <v>133</v>
      </c>
    </row>
    <row r="820" spans="1:10">
      <c r="A820">
        <v>2</v>
      </c>
      <c r="B820">
        <v>-91.838999999999999</v>
      </c>
      <c r="C820">
        <v>1766</v>
      </c>
      <c r="D820">
        <v>450000</v>
      </c>
      <c r="E820">
        <v>149</v>
      </c>
      <c r="F820" s="3"/>
    </row>
    <row r="821" spans="1:10">
      <c r="A821">
        <v>3</v>
      </c>
      <c r="B821">
        <v>-91.724000000000004</v>
      </c>
      <c r="C821">
        <v>1766</v>
      </c>
      <c r="D821">
        <v>450000</v>
      </c>
      <c r="E821">
        <v>148</v>
      </c>
      <c r="F821" s="3"/>
    </row>
    <row r="822" spans="1:10">
      <c r="A822">
        <v>4</v>
      </c>
      <c r="B822">
        <v>-91.611999999999995</v>
      </c>
      <c r="C822">
        <v>1766</v>
      </c>
      <c r="D822">
        <v>450000</v>
      </c>
      <c r="E822">
        <v>134</v>
      </c>
      <c r="F822" s="3"/>
    </row>
    <row r="823" spans="1:10">
      <c r="A823">
        <v>5</v>
      </c>
      <c r="B823">
        <v>-91.5</v>
      </c>
      <c r="C823">
        <v>1766</v>
      </c>
      <c r="D823">
        <v>450000</v>
      </c>
      <c r="E823">
        <v>168</v>
      </c>
      <c r="F823" s="3">
        <v>173.27474601586977</v>
      </c>
    </row>
    <row r="824" spans="1:10">
      <c r="A824">
        <v>6</v>
      </c>
      <c r="B824">
        <v>-91.394000000000005</v>
      </c>
      <c r="C824">
        <v>1766</v>
      </c>
      <c r="D824">
        <v>450000</v>
      </c>
      <c r="E824">
        <v>173</v>
      </c>
      <c r="F824" s="3">
        <v>174.0004745714989</v>
      </c>
    </row>
    <row r="825" spans="1:10">
      <c r="A825">
        <v>7</v>
      </c>
      <c r="B825">
        <v>-91.281000000000006</v>
      </c>
      <c r="C825">
        <v>1766</v>
      </c>
      <c r="D825">
        <v>450000</v>
      </c>
      <c r="E825">
        <v>178</v>
      </c>
      <c r="F825" s="3">
        <v>175.81940755217201</v>
      </c>
    </row>
    <row r="826" spans="1:10">
      <c r="A826">
        <v>8</v>
      </c>
      <c r="B826">
        <v>-91.165000000000006</v>
      </c>
      <c r="C826">
        <v>1766</v>
      </c>
      <c r="D826">
        <v>450000</v>
      </c>
      <c r="E826">
        <v>175</v>
      </c>
      <c r="F826" s="3">
        <v>179.91257070456356</v>
      </c>
    </row>
    <row r="827" spans="1:10">
      <c r="A827">
        <v>9</v>
      </c>
      <c r="B827">
        <v>-91.049000000000007</v>
      </c>
      <c r="C827">
        <v>1766</v>
      </c>
      <c r="D827">
        <v>450000</v>
      </c>
      <c r="E827">
        <v>190</v>
      </c>
      <c r="F827" s="3">
        <v>187.99741304838412</v>
      </c>
    </row>
    <row r="828" spans="1:10">
      <c r="A828">
        <v>10</v>
      </c>
      <c r="B828">
        <v>-90.933999999999997</v>
      </c>
      <c r="C828">
        <v>1766</v>
      </c>
      <c r="D828">
        <v>450000</v>
      </c>
      <c r="E828">
        <v>194</v>
      </c>
      <c r="F828" s="3">
        <v>202.03775816682375</v>
      </c>
    </row>
    <row r="829" spans="1:10">
      <c r="A829">
        <v>11</v>
      </c>
      <c r="B829">
        <v>-90.823999999999998</v>
      </c>
      <c r="C829">
        <v>1766</v>
      </c>
      <c r="D829">
        <v>450000</v>
      </c>
      <c r="E829">
        <v>194</v>
      </c>
      <c r="F829" s="3">
        <v>222.64931910083408</v>
      </c>
    </row>
    <row r="830" spans="1:10">
      <c r="A830">
        <v>12</v>
      </c>
      <c r="B830">
        <v>-90.709000000000003</v>
      </c>
      <c r="C830">
        <v>1766</v>
      </c>
      <c r="D830">
        <v>450000</v>
      </c>
      <c r="E830">
        <v>243</v>
      </c>
      <c r="F830" s="3">
        <v>251.84266143912225</v>
      </c>
    </row>
    <row r="831" spans="1:10">
      <c r="A831">
        <v>13</v>
      </c>
      <c r="B831">
        <v>-90.594999999999999</v>
      </c>
      <c r="C831">
        <v>1766</v>
      </c>
      <c r="D831">
        <v>450000</v>
      </c>
      <c r="E831">
        <v>297</v>
      </c>
      <c r="F831" s="3">
        <v>286.00175273951663</v>
      </c>
    </row>
    <row r="832" spans="1:10">
      <c r="A832">
        <v>14</v>
      </c>
      <c r="B832">
        <v>-90.486999999999995</v>
      </c>
      <c r="C832">
        <v>1766</v>
      </c>
      <c r="D832">
        <v>450000</v>
      </c>
      <c r="E832">
        <v>353</v>
      </c>
      <c r="F832" s="3">
        <v>318.21531375671839</v>
      </c>
    </row>
    <row r="833" spans="1:6">
      <c r="A833">
        <v>15</v>
      </c>
      <c r="B833">
        <v>-90.372</v>
      </c>
      <c r="C833">
        <v>1766</v>
      </c>
      <c r="D833">
        <v>450000</v>
      </c>
      <c r="E833">
        <v>348</v>
      </c>
      <c r="F833" s="3">
        <v>345.25090820739081</v>
      </c>
    </row>
    <row r="834" spans="1:6">
      <c r="A834">
        <v>16</v>
      </c>
      <c r="B834">
        <v>-90.256</v>
      </c>
      <c r="C834">
        <v>1766</v>
      </c>
      <c r="D834">
        <v>450000</v>
      </c>
      <c r="E834">
        <v>379</v>
      </c>
      <c r="F834" s="3">
        <v>358.04037546163852</v>
      </c>
    </row>
    <row r="835" spans="1:6">
      <c r="A835">
        <v>17</v>
      </c>
      <c r="B835">
        <v>-90.14</v>
      </c>
      <c r="C835">
        <v>1766</v>
      </c>
      <c r="D835">
        <v>450000</v>
      </c>
      <c r="E835">
        <v>344</v>
      </c>
      <c r="F835" s="3">
        <v>352.68137493222343</v>
      </c>
    </row>
    <row r="836" spans="1:6">
      <c r="A836">
        <v>18</v>
      </c>
      <c r="B836">
        <v>-90.025000000000006</v>
      </c>
      <c r="C836">
        <v>1766</v>
      </c>
      <c r="D836">
        <v>450000</v>
      </c>
      <c r="E836">
        <v>324</v>
      </c>
      <c r="F836" s="3">
        <v>330.95854689491574</v>
      </c>
    </row>
    <row r="837" spans="1:6">
      <c r="A837">
        <v>19</v>
      </c>
      <c r="B837">
        <v>-89.918999999999997</v>
      </c>
      <c r="C837">
        <v>1766</v>
      </c>
      <c r="D837">
        <v>450000</v>
      </c>
      <c r="E837">
        <v>260</v>
      </c>
      <c r="F837" s="3">
        <v>301.45691053088348</v>
      </c>
    </row>
    <row r="838" spans="1:6">
      <c r="A838">
        <v>20</v>
      </c>
      <c r="B838">
        <v>-89.805999999999997</v>
      </c>
      <c r="C838">
        <v>1766</v>
      </c>
      <c r="D838">
        <v>450000</v>
      </c>
      <c r="E838">
        <v>266</v>
      </c>
      <c r="F838" s="3">
        <v>266.89534883450568</v>
      </c>
    </row>
    <row r="839" spans="1:6">
      <c r="A839">
        <v>21</v>
      </c>
      <c r="B839">
        <v>-89.691000000000003</v>
      </c>
      <c r="C839">
        <v>1766</v>
      </c>
      <c r="D839">
        <v>450000</v>
      </c>
      <c r="E839">
        <v>245</v>
      </c>
      <c r="F839" s="3">
        <v>234.83420566853431</v>
      </c>
    </row>
    <row r="840" spans="1:6">
      <c r="A840">
        <v>22</v>
      </c>
      <c r="B840">
        <v>-89.576999999999998</v>
      </c>
      <c r="C840">
        <v>1766</v>
      </c>
      <c r="D840">
        <v>450000</v>
      </c>
      <c r="E840">
        <v>248</v>
      </c>
      <c r="F840" s="3">
        <v>210.02374501106058</v>
      </c>
    </row>
    <row r="841" spans="1:6">
      <c r="A841">
        <v>23</v>
      </c>
      <c r="B841">
        <v>-89.457999999999998</v>
      </c>
      <c r="C841">
        <v>1766</v>
      </c>
      <c r="D841">
        <v>450000</v>
      </c>
      <c r="E841">
        <v>200</v>
      </c>
      <c r="F841" s="3">
        <v>192.4918215215493</v>
      </c>
    </row>
    <row r="842" spans="1:6">
      <c r="A842">
        <v>24</v>
      </c>
      <c r="B842">
        <v>-89.341999999999999</v>
      </c>
      <c r="C842">
        <v>1766</v>
      </c>
      <c r="D842">
        <v>450000</v>
      </c>
      <c r="E842">
        <v>190</v>
      </c>
      <c r="F842" s="3">
        <v>182.3656066640016</v>
      </c>
    </row>
    <row r="843" spans="1:6">
      <c r="A843">
        <v>25</v>
      </c>
      <c r="B843">
        <v>-89.234999999999999</v>
      </c>
      <c r="C843">
        <v>1766</v>
      </c>
      <c r="D843">
        <v>450000</v>
      </c>
      <c r="E843">
        <v>202</v>
      </c>
      <c r="F843" s="3">
        <v>177.30264194488086</v>
      </c>
    </row>
    <row r="844" spans="1:6">
      <c r="A844">
        <v>26</v>
      </c>
      <c r="B844">
        <v>-89.13</v>
      </c>
      <c r="C844">
        <v>1766</v>
      </c>
      <c r="D844">
        <v>450000</v>
      </c>
      <c r="E844">
        <v>191</v>
      </c>
      <c r="F844" s="3">
        <v>174.78699588444573</v>
      </c>
    </row>
    <row r="845" spans="1:6">
      <c r="A845">
        <v>27</v>
      </c>
      <c r="B845">
        <v>-89.016000000000005</v>
      </c>
      <c r="C845">
        <v>1766</v>
      </c>
      <c r="D845">
        <v>450000</v>
      </c>
      <c r="E845">
        <v>174</v>
      </c>
      <c r="F845" s="3">
        <v>173.55596266045509</v>
      </c>
    </row>
    <row r="846" spans="1:6">
      <c r="A846">
        <v>28</v>
      </c>
      <c r="B846">
        <v>-88.896000000000001</v>
      </c>
      <c r="C846">
        <v>1766</v>
      </c>
      <c r="D846">
        <v>450000</v>
      </c>
      <c r="E846">
        <v>159</v>
      </c>
      <c r="F846" s="3">
        <v>173.05952057604267</v>
      </c>
    </row>
    <row r="847" spans="1:6">
      <c r="A847">
        <v>29</v>
      </c>
      <c r="B847">
        <v>-88.790999999999997</v>
      </c>
      <c r="C847">
        <v>1766</v>
      </c>
      <c r="D847">
        <v>450000</v>
      </c>
      <c r="E847">
        <v>155</v>
      </c>
      <c r="F847" s="3">
        <v>172.90616355245447</v>
      </c>
    </row>
    <row r="848" spans="1:6">
      <c r="A848">
        <v>30</v>
      </c>
      <c r="B848">
        <v>-88.671999999999997</v>
      </c>
      <c r="C848">
        <v>1766</v>
      </c>
      <c r="D848">
        <v>450000</v>
      </c>
      <c r="E848">
        <v>183</v>
      </c>
      <c r="F848" s="3"/>
    </row>
    <row r="849" spans="1:6">
      <c r="A849">
        <v>31</v>
      </c>
      <c r="B849">
        <v>-88.56</v>
      </c>
      <c r="C849">
        <v>1766</v>
      </c>
      <c r="D849">
        <v>450000</v>
      </c>
      <c r="E849">
        <v>152</v>
      </c>
      <c r="F849" s="3"/>
    </row>
    <row r="850" spans="1:6">
      <c r="A850">
        <v>32</v>
      </c>
      <c r="B850">
        <v>-88.451999999999998</v>
      </c>
      <c r="C850">
        <v>1766</v>
      </c>
      <c r="D850">
        <v>450000</v>
      </c>
      <c r="E850">
        <v>154</v>
      </c>
      <c r="F850" s="3"/>
    </row>
    <row r="851" spans="1:6">
      <c r="A851" t="s">
        <v>0</v>
      </c>
    </row>
    <row r="852" spans="1:6">
      <c r="A852" t="s">
        <v>0</v>
      </c>
    </row>
    <row r="853" spans="1:6">
      <c r="A853" t="s">
        <v>0</v>
      </c>
    </row>
    <row r="854" spans="1:6">
      <c r="A854" t="s">
        <v>0</v>
      </c>
    </row>
    <row r="855" spans="1:6">
      <c r="A855" t="s">
        <v>50</v>
      </c>
    </row>
    <row r="856" spans="1:6">
      <c r="A856" t="s">
        <v>44</v>
      </c>
    </row>
    <row r="857" spans="1:6">
      <c r="A857" t="s">
        <v>3</v>
      </c>
    </row>
    <row r="858" spans="1:6">
      <c r="A858" t="s">
        <v>4</v>
      </c>
    </row>
    <row r="859" spans="1:6">
      <c r="A859" t="s">
        <v>41</v>
      </c>
    </row>
    <row r="860" spans="1:6">
      <c r="A860" t="s">
        <v>51</v>
      </c>
    </row>
    <row r="861" spans="1:6">
      <c r="A861" t="s">
        <v>7</v>
      </c>
    </row>
    <row r="862" spans="1:6">
      <c r="A862" t="s">
        <v>8</v>
      </c>
    </row>
    <row r="863" spans="1:6">
      <c r="A863" t="s">
        <v>9</v>
      </c>
    </row>
    <row r="864" spans="1:6">
      <c r="A864" t="s">
        <v>10</v>
      </c>
    </row>
    <row r="865" spans="1:10">
      <c r="A865" t="s">
        <v>11</v>
      </c>
    </row>
    <row r="866" spans="1:10">
      <c r="A866" t="s">
        <v>0</v>
      </c>
    </row>
    <row r="867" spans="1:10">
      <c r="A867" t="s">
        <v>0</v>
      </c>
    </row>
    <row r="868" spans="1:10">
      <c r="A868" t="s">
        <v>84</v>
      </c>
      <c r="B868" t="s">
        <v>63</v>
      </c>
      <c r="C868" t="s">
        <v>66</v>
      </c>
      <c r="D868" t="s">
        <v>83</v>
      </c>
      <c r="E868" t="s">
        <v>82</v>
      </c>
      <c r="F868" t="s">
        <v>103</v>
      </c>
    </row>
    <row r="869" spans="1:10">
      <c r="A869">
        <v>1</v>
      </c>
      <c r="B869">
        <v>-91.947999999999993</v>
      </c>
      <c r="C869">
        <v>1756</v>
      </c>
      <c r="D869">
        <v>450000</v>
      </c>
      <c r="E869">
        <v>130</v>
      </c>
      <c r="F869" s="3"/>
      <c r="J869" t="s">
        <v>134</v>
      </c>
    </row>
    <row r="870" spans="1:10">
      <c r="A870">
        <v>2</v>
      </c>
      <c r="B870">
        <v>-91.838999999999999</v>
      </c>
      <c r="C870">
        <v>1756</v>
      </c>
      <c r="D870">
        <v>450000</v>
      </c>
      <c r="E870">
        <v>140</v>
      </c>
      <c r="F870" s="3"/>
    </row>
    <row r="871" spans="1:10">
      <c r="A871">
        <v>3</v>
      </c>
      <c r="B871">
        <v>-91.724000000000004</v>
      </c>
      <c r="C871">
        <v>1756</v>
      </c>
      <c r="D871">
        <v>450000</v>
      </c>
      <c r="E871">
        <v>146</v>
      </c>
      <c r="F871" s="3"/>
    </row>
    <row r="872" spans="1:10">
      <c r="A872">
        <v>4</v>
      </c>
      <c r="B872">
        <v>-91.611999999999995</v>
      </c>
      <c r="C872">
        <v>1756</v>
      </c>
      <c r="D872">
        <v>450000</v>
      </c>
      <c r="E872">
        <v>136</v>
      </c>
      <c r="F872" s="3"/>
    </row>
    <row r="873" spans="1:10">
      <c r="A873">
        <v>5</v>
      </c>
      <c r="B873">
        <v>-91.5</v>
      </c>
      <c r="C873">
        <v>1756</v>
      </c>
      <c r="D873">
        <v>450000</v>
      </c>
      <c r="E873">
        <v>132</v>
      </c>
      <c r="F873" s="3">
        <v>145.96815208324082</v>
      </c>
    </row>
    <row r="874" spans="1:10">
      <c r="A874">
        <v>6</v>
      </c>
      <c r="B874">
        <v>-91.394000000000005</v>
      </c>
      <c r="C874">
        <v>1756</v>
      </c>
      <c r="D874">
        <v>450000</v>
      </c>
      <c r="E874">
        <v>155</v>
      </c>
      <c r="F874" s="3">
        <v>148.21043017114272</v>
      </c>
    </row>
    <row r="875" spans="1:10">
      <c r="A875">
        <v>7</v>
      </c>
      <c r="B875">
        <v>-91.281000000000006</v>
      </c>
      <c r="C875">
        <v>1756</v>
      </c>
      <c r="D875">
        <v>450000</v>
      </c>
      <c r="E875">
        <v>169</v>
      </c>
      <c r="F875" s="3">
        <v>151.75735876082371</v>
      </c>
    </row>
    <row r="876" spans="1:10">
      <c r="A876">
        <v>8</v>
      </c>
      <c r="B876">
        <v>-91.165000000000006</v>
      </c>
      <c r="C876">
        <v>1756</v>
      </c>
      <c r="D876">
        <v>450000</v>
      </c>
      <c r="E876">
        <v>152</v>
      </c>
      <c r="F876" s="3">
        <v>157.01473079684084</v>
      </c>
    </row>
    <row r="877" spans="1:10">
      <c r="A877">
        <v>9</v>
      </c>
      <c r="B877">
        <v>-91.049000000000007</v>
      </c>
      <c r="C877">
        <v>1756</v>
      </c>
      <c r="D877">
        <v>450000</v>
      </c>
      <c r="E877">
        <v>163</v>
      </c>
      <c r="F877" s="3">
        <v>164.28375555426044</v>
      </c>
    </row>
    <row r="878" spans="1:10">
      <c r="A878">
        <v>10</v>
      </c>
      <c r="B878">
        <v>-90.933999999999997</v>
      </c>
      <c r="C878">
        <v>1756</v>
      </c>
      <c r="D878">
        <v>450000</v>
      </c>
      <c r="E878">
        <v>178</v>
      </c>
      <c r="F878" s="3">
        <v>173.75147081099587</v>
      </c>
    </row>
    <row r="879" spans="1:10">
      <c r="A879">
        <v>11</v>
      </c>
      <c r="B879">
        <v>-90.823999999999998</v>
      </c>
      <c r="C879">
        <v>1756</v>
      </c>
      <c r="D879">
        <v>450000</v>
      </c>
      <c r="E879">
        <v>160</v>
      </c>
      <c r="F879" s="3">
        <v>184.99153261712382</v>
      </c>
    </row>
    <row r="880" spans="1:10">
      <c r="A880">
        <v>12</v>
      </c>
      <c r="B880">
        <v>-90.709000000000003</v>
      </c>
      <c r="C880">
        <v>1756</v>
      </c>
      <c r="D880">
        <v>450000</v>
      </c>
      <c r="E880">
        <v>193</v>
      </c>
      <c r="F880" s="3">
        <v>198.83234204273683</v>
      </c>
    </row>
    <row r="881" spans="1:6">
      <c r="A881">
        <v>13</v>
      </c>
      <c r="B881">
        <v>-90.594999999999999</v>
      </c>
      <c r="C881">
        <v>1756</v>
      </c>
      <c r="D881">
        <v>450000</v>
      </c>
      <c r="E881">
        <v>203</v>
      </c>
      <c r="F881" s="3">
        <v>214.12597395360154</v>
      </c>
    </row>
    <row r="882" spans="1:6">
      <c r="A882">
        <v>14</v>
      </c>
      <c r="B882">
        <v>-90.486999999999995</v>
      </c>
      <c r="C882">
        <v>1756</v>
      </c>
      <c r="D882">
        <v>450000</v>
      </c>
      <c r="E882">
        <v>250</v>
      </c>
      <c r="F882" s="3">
        <v>229.25048322701073</v>
      </c>
    </row>
    <row r="883" spans="1:6">
      <c r="A883">
        <v>15</v>
      </c>
      <c r="B883">
        <v>-90.372</v>
      </c>
      <c r="C883">
        <v>1756</v>
      </c>
      <c r="D883">
        <v>450000</v>
      </c>
      <c r="E883">
        <v>253</v>
      </c>
      <c r="F883" s="3">
        <v>244.87602729520171</v>
      </c>
    </row>
    <row r="884" spans="1:6">
      <c r="A884">
        <v>16</v>
      </c>
      <c r="B884">
        <v>-90.256</v>
      </c>
      <c r="C884">
        <v>1756</v>
      </c>
      <c r="D884">
        <v>450000</v>
      </c>
      <c r="E884">
        <v>277</v>
      </c>
      <c r="F884" s="3">
        <v>258.74136953401461</v>
      </c>
    </row>
    <row r="885" spans="1:6">
      <c r="A885">
        <v>17</v>
      </c>
      <c r="B885">
        <v>-90.14</v>
      </c>
      <c r="C885">
        <v>1756</v>
      </c>
      <c r="D885">
        <v>450000</v>
      </c>
      <c r="E885">
        <v>281</v>
      </c>
      <c r="F885" s="3">
        <v>269.28708554337965</v>
      </c>
    </row>
    <row r="886" spans="1:6">
      <c r="A886">
        <v>18</v>
      </c>
      <c r="B886">
        <v>-90.025000000000006</v>
      </c>
      <c r="C886">
        <v>1756</v>
      </c>
      <c r="D886">
        <v>450000</v>
      </c>
      <c r="E886">
        <v>260</v>
      </c>
      <c r="F886" s="3">
        <v>275.31600463935104</v>
      </c>
    </row>
    <row r="887" spans="1:6">
      <c r="A887">
        <v>19</v>
      </c>
      <c r="B887">
        <v>-89.918999999999997</v>
      </c>
      <c r="C887">
        <v>1756</v>
      </c>
      <c r="D887">
        <v>450000</v>
      </c>
      <c r="E887">
        <v>288</v>
      </c>
      <c r="F887" s="3">
        <v>276.3662387400293</v>
      </c>
    </row>
    <row r="888" spans="1:6">
      <c r="A888">
        <v>20</v>
      </c>
      <c r="B888">
        <v>-89.805999999999997</v>
      </c>
      <c r="C888">
        <v>1756</v>
      </c>
      <c r="D888">
        <v>450000</v>
      </c>
      <c r="E888">
        <v>284</v>
      </c>
      <c r="F888" s="3">
        <v>272.60283556427316</v>
      </c>
    </row>
    <row r="889" spans="1:6">
      <c r="A889">
        <v>21</v>
      </c>
      <c r="B889">
        <v>-89.691000000000003</v>
      </c>
      <c r="C889">
        <v>1756</v>
      </c>
      <c r="D889">
        <v>450000</v>
      </c>
      <c r="E889">
        <v>253</v>
      </c>
      <c r="F889" s="3">
        <v>264.03337430966548</v>
      </c>
    </row>
    <row r="890" spans="1:6">
      <c r="A890">
        <v>22</v>
      </c>
      <c r="B890">
        <v>-89.576999999999998</v>
      </c>
      <c r="C890">
        <v>1756</v>
      </c>
      <c r="D890">
        <v>450000</v>
      </c>
      <c r="E890">
        <v>224</v>
      </c>
      <c r="F890" s="3">
        <v>251.75492484223111</v>
      </c>
    </row>
    <row r="891" spans="1:6">
      <c r="A891">
        <v>23</v>
      </c>
      <c r="B891">
        <v>-89.457999999999998</v>
      </c>
      <c r="C891">
        <v>1756</v>
      </c>
      <c r="D891">
        <v>450000</v>
      </c>
      <c r="E891">
        <v>233</v>
      </c>
      <c r="F891" s="3">
        <v>236.29357368000191</v>
      </c>
    </row>
    <row r="892" spans="1:6">
      <c r="A892">
        <v>24</v>
      </c>
      <c r="B892">
        <v>-89.341999999999999</v>
      </c>
      <c r="C892">
        <v>1756</v>
      </c>
      <c r="D892">
        <v>450000</v>
      </c>
      <c r="E892">
        <v>214</v>
      </c>
      <c r="F892" s="3">
        <v>220.10178710845852</v>
      </c>
    </row>
    <row r="893" spans="1:6">
      <c r="A893">
        <v>25</v>
      </c>
      <c r="B893">
        <v>-89.234999999999999</v>
      </c>
      <c r="C893">
        <v>1756</v>
      </c>
      <c r="D893">
        <v>450000</v>
      </c>
      <c r="E893">
        <v>200</v>
      </c>
      <c r="F893" s="3">
        <v>205.3677668493732</v>
      </c>
    </row>
    <row r="894" spans="1:6">
      <c r="A894">
        <v>26</v>
      </c>
      <c r="B894">
        <v>-89.13</v>
      </c>
      <c r="C894">
        <v>1756</v>
      </c>
      <c r="D894">
        <v>450000</v>
      </c>
      <c r="E894">
        <v>205</v>
      </c>
      <c r="F894" s="3">
        <v>191.94953781049887</v>
      </c>
    </row>
    <row r="895" spans="1:6">
      <c r="A895">
        <v>27</v>
      </c>
      <c r="B895">
        <v>-89.016000000000005</v>
      </c>
      <c r="C895">
        <v>1756</v>
      </c>
      <c r="D895">
        <v>450000</v>
      </c>
      <c r="E895">
        <v>208</v>
      </c>
      <c r="F895" s="3">
        <v>179.19257280518545</v>
      </c>
    </row>
    <row r="896" spans="1:6">
      <c r="A896">
        <v>28</v>
      </c>
      <c r="B896">
        <v>-88.896000000000001</v>
      </c>
      <c r="C896">
        <v>1756</v>
      </c>
      <c r="D896">
        <v>450000</v>
      </c>
      <c r="E896">
        <v>187</v>
      </c>
      <c r="F896" s="3">
        <v>168.17934529775374</v>
      </c>
    </row>
    <row r="897" spans="1:6">
      <c r="A897">
        <v>29</v>
      </c>
      <c r="B897">
        <v>-88.790999999999997</v>
      </c>
      <c r="C897">
        <v>1756</v>
      </c>
      <c r="D897">
        <v>450000</v>
      </c>
      <c r="E897">
        <v>147</v>
      </c>
      <c r="F897" s="3">
        <v>160.61683818915404</v>
      </c>
    </row>
    <row r="898" spans="1:6">
      <c r="A898">
        <v>30</v>
      </c>
      <c r="B898">
        <v>-88.671999999999997</v>
      </c>
      <c r="C898">
        <v>1756</v>
      </c>
      <c r="D898">
        <v>450000</v>
      </c>
      <c r="E898">
        <v>184</v>
      </c>
      <c r="F898" s="3"/>
    </row>
    <row r="899" spans="1:6">
      <c r="A899">
        <v>31</v>
      </c>
      <c r="B899">
        <v>-88.56</v>
      </c>
      <c r="C899">
        <v>1756</v>
      </c>
      <c r="D899">
        <v>450000</v>
      </c>
      <c r="E899">
        <v>148</v>
      </c>
      <c r="F899" s="3"/>
    </row>
    <row r="900" spans="1:6">
      <c r="A900">
        <v>32</v>
      </c>
      <c r="B900">
        <v>-88.451999999999998</v>
      </c>
      <c r="C900">
        <v>1756</v>
      </c>
      <c r="D900">
        <v>450000</v>
      </c>
      <c r="E900">
        <v>166</v>
      </c>
      <c r="F900" s="3"/>
    </row>
    <row r="901" spans="1:6">
      <c r="A901" t="s">
        <v>0</v>
      </c>
    </row>
    <row r="902" spans="1:6">
      <c r="A902" t="s">
        <v>0</v>
      </c>
    </row>
    <row r="903" spans="1:6">
      <c r="A903" t="s">
        <v>0</v>
      </c>
    </row>
    <row r="904" spans="1:6">
      <c r="A904" t="s">
        <v>0</v>
      </c>
    </row>
    <row r="905" spans="1:6">
      <c r="A905" t="s">
        <v>52</v>
      </c>
    </row>
    <row r="906" spans="1:6">
      <c r="A906" t="s">
        <v>2</v>
      </c>
    </row>
    <row r="907" spans="1:6">
      <c r="A907" t="s">
        <v>3</v>
      </c>
    </row>
    <row r="908" spans="1:6">
      <c r="A908" t="s">
        <v>4</v>
      </c>
    </row>
    <row r="909" spans="1:6">
      <c r="A909" t="s">
        <v>41</v>
      </c>
    </row>
    <row r="910" spans="1:6">
      <c r="A910" t="s">
        <v>53</v>
      </c>
    </row>
    <row r="911" spans="1:6">
      <c r="A911" t="s">
        <v>7</v>
      </c>
    </row>
    <row r="912" spans="1:6">
      <c r="A912" t="s">
        <v>8</v>
      </c>
    </row>
    <row r="913" spans="1:10">
      <c r="A913" t="s">
        <v>9</v>
      </c>
    </row>
    <row r="914" spans="1:10">
      <c r="A914" t="s">
        <v>10</v>
      </c>
    </row>
    <row r="915" spans="1:10">
      <c r="A915" t="s">
        <v>11</v>
      </c>
    </row>
    <row r="916" spans="1:10">
      <c r="A916" t="s">
        <v>0</v>
      </c>
    </row>
    <row r="917" spans="1:10">
      <c r="A917" t="s">
        <v>0</v>
      </c>
    </row>
    <row r="918" spans="1:10">
      <c r="A918" t="s">
        <v>84</v>
      </c>
      <c r="B918" t="s">
        <v>63</v>
      </c>
      <c r="C918" t="s">
        <v>66</v>
      </c>
      <c r="D918" t="s">
        <v>83</v>
      </c>
      <c r="E918" t="s">
        <v>82</v>
      </c>
      <c r="F918" t="s">
        <v>103</v>
      </c>
    </row>
    <row r="919" spans="1:10">
      <c r="A919">
        <v>1</v>
      </c>
      <c r="B919">
        <v>-91.947999999999993</v>
      </c>
      <c r="C919">
        <v>1896</v>
      </c>
      <c r="D919">
        <v>485000</v>
      </c>
      <c r="E919">
        <v>117</v>
      </c>
      <c r="F919" s="3"/>
      <c r="J919" t="s">
        <v>135</v>
      </c>
    </row>
    <row r="920" spans="1:10">
      <c r="A920">
        <v>2</v>
      </c>
      <c r="B920">
        <v>-91.838999999999999</v>
      </c>
      <c r="C920">
        <v>1896</v>
      </c>
      <c r="D920">
        <v>485000</v>
      </c>
      <c r="E920">
        <v>159</v>
      </c>
      <c r="F920" s="3"/>
    </row>
    <row r="921" spans="1:10">
      <c r="A921">
        <v>3</v>
      </c>
      <c r="B921">
        <v>-91.724000000000004</v>
      </c>
      <c r="C921">
        <v>1896</v>
      </c>
      <c r="D921">
        <v>485000</v>
      </c>
      <c r="E921">
        <v>136</v>
      </c>
      <c r="F921" s="3"/>
    </row>
    <row r="922" spans="1:10">
      <c r="A922">
        <v>4</v>
      </c>
      <c r="B922">
        <v>-91.611999999999995</v>
      </c>
      <c r="C922">
        <v>1896</v>
      </c>
      <c r="D922">
        <v>485000</v>
      </c>
      <c r="E922">
        <v>176</v>
      </c>
      <c r="F922" s="3"/>
    </row>
    <row r="923" spans="1:10">
      <c r="A923">
        <v>5</v>
      </c>
      <c r="B923">
        <v>-91.5</v>
      </c>
      <c r="C923">
        <v>1896</v>
      </c>
      <c r="D923">
        <v>485000</v>
      </c>
      <c r="E923">
        <v>164</v>
      </c>
      <c r="F923" s="3">
        <v>170.43858999332025</v>
      </c>
    </row>
    <row r="924" spans="1:10">
      <c r="A924">
        <v>6</v>
      </c>
      <c r="B924">
        <v>-91.394000000000005</v>
      </c>
      <c r="C924">
        <v>1896</v>
      </c>
      <c r="D924">
        <v>485000</v>
      </c>
      <c r="E924">
        <v>169</v>
      </c>
      <c r="F924" s="3">
        <v>173.25946243213471</v>
      </c>
    </row>
    <row r="925" spans="1:10">
      <c r="A925">
        <v>7</v>
      </c>
      <c r="B925">
        <v>-91.281000000000006</v>
      </c>
      <c r="C925">
        <v>1896</v>
      </c>
      <c r="D925">
        <v>485000</v>
      </c>
      <c r="E925">
        <v>166</v>
      </c>
      <c r="F925" s="3">
        <v>177.4755383127027</v>
      </c>
    </row>
    <row r="926" spans="1:10">
      <c r="A926">
        <v>8</v>
      </c>
      <c r="B926">
        <v>-91.165000000000006</v>
      </c>
      <c r="C926">
        <v>1896</v>
      </c>
      <c r="D926">
        <v>485000</v>
      </c>
      <c r="E926">
        <v>177</v>
      </c>
      <c r="F926" s="3">
        <v>183.36239532687253</v>
      </c>
    </row>
    <row r="927" spans="1:10">
      <c r="A927">
        <v>9</v>
      </c>
      <c r="B927">
        <v>-91.049000000000007</v>
      </c>
      <c r="C927">
        <v>1896</v>
      </c>
      <c r="D927">
        <v>485000</v>
      </c>
      <c r="E927">
        <v>169</v>
      </c>
      <c r="F927" s="3">
        <v>191.01659667821622</v>
      </c>
    </row>
    <row r="928" spans="1:10">
      <c r="A928">
        <v>10</v>
      </c>
      <c r="B928">
        <v>-90.933999999999997</v>
      </c>
      <c r="C928">
        <v>1896</v>
      </c>
      <c r="D928">
        <v>485000</v>
      </c>
      <c r="E928">
        <v>177</v>
      </c>
      <c r="F928" s="3">
        <v>200.37844867006737</v>
      </c>
    </row>
    <row r="929" spans="1:6">
      <c r="A929">
        <v>11</v>
      </c>
      <c r="B929">
        <v>-90.823999999999998</v>
      </c>
      <c r="C929">
        <v>1896</v>
      </c>
      <c r="D929">
        <v>485000</v>
      </c>
      <c r="E929">
        <v>235</v>
      </c>
      <c r="F929" s="3">
        <v>210.80604518056541</v>
      </c>
    </row>
    <row r="930" spans="1:6">
      <c r="A930">
        <v>12</v>
      </c>
      <c r="B930">
        <v>-90.709000000000003</v>
      </c>
      <c r="C930">
        <v>1896</v>
      </c>
      <c r="D930">
        <v>485000</v>
      </c>
      <c r="E930">
        <v>237</v>
      </c>
      <c r="F930" s="3">
        <v>222.80147571522932</v>
      </c>
    </row>
    <row r="931" spans="1:6">
      <c r="A931">
        <v>13</v>
      </c>
      <c r="B931">
        <v>-90.594999999999999</v>
      </c>
      <c r="C931">
        <v>1896</v>
      </c>
      <c r="D931">
        <v>485000</v>
      </c>
      <c r="E931">
        <v>261</v>
      </c>
      <c r="F931" s="3">
        <v>235.08525241752727</v>
      </c>
    </row>
    <row r="932" spans="1:6">
      <c r="A932">
        <v>14</v>
      </c>
      <c r="B932">
        <v>-90.486999999999995</v>
      </c>
      <c r="C932">
        <v>1896</v>
      </c>
      <c r="D932">
        <v>485000</v>
      </c>
      <c r="E932">
        <v>258</v>
      </c>
      <c r="F932" s="3">
        <v>246.24202087413536</v>
      </c>
    </row>
    <row r="933" spans="1:6">
      <c r="A933">
        <v>15</v>
      </c>
      <c r="B933">
        <v>-90.372</v>
      </c>
      <c r="C933">
        <v>1896</v>
      </c>
      <c r="D933">
        <v>485000</v>
      </c>
      <c r="E933">
        <v>264</v>
      </c>
      <c r="F933" s="3">
        <v>256.60027148354675</v>
      </c>
    </row>
    <row r="934" spans="1:6">
      <c r="A934">
        <v>16</v>
      </c>
      <c r="B934">
        <v>-90.256</v>
      </c>
      <c r="C934">
        <v>1896</v>
      </c>
      <c r="D934">
        <v>485000</v>
      </c>
      <c r="E934">
        <v>250</v>
      </c>
      <c r="F934" s="3">
        <v>264.43376804286322</v>
      </c>
    </row>
    <row r="935" spans="1:6">
      <c r="A935">
        <v>17</v>
      </c>
      <c r="B935">
        <v>-90.14</v>
      </c>
      <c r="C935">
        <v>1896</v>
      </c>
      <c r="D935">
        <v>485000</v>
      </c>
      <c r="E935">
        <v>272</v>
      </c>
      <c r="F935" s="3">
        <v>268.79113795438911</v>
      </c>
    </row>
    <row r="936" spans="1:6">
      <c r="A936">
        <v>18</v>
      </c>
      <c r="B936">
        <v>-90.025000000000006</v>
      </c>
      <c r="C936">
        <v>1896</v>
      </c>
      <c r="D936">
        <v>485000</v>
      </c>
      <c r="E936">
        <v>260</v>
      </c>
      <c r="F936" s="3">
        <v>269.19146500369629</v>
      </c>
    </row>
    <row r="937" spans="1:6">
      <c r="A937">
        <v>19</v>
      </c>
      <c r="B937">
        <v>-89.918999999999997</v>
      </c>
      <c r="C937">
        <v>1896</v>
      </c>
      <c r="D937">
        <v>485000</v>
      </c>
      <c r="E937">
        <v>254</v>
      </c>
      <c r="F937" s="3">
        <v>266.05630966938799</v>
      </c>
    </row>
    <row r="938" spans="1:6">
      <c r="A938">
        <v>20</v>
      </c>
      <c r="B938">
        <v>-89.805999999999997</v>
      </c>
      <c r="C938">
        <v>1896</v>
      </c>
      <c r="D938">
        <v>485000</v>
      </c>
      <c r="E938">
        <v>259</v>
      </c>
      <c r="F938" s="3">
        <v>259.35726285081154</v>
      </c>
    </row>
    <row r="939" spans="1:6">
      <c r="A939">
        <v>21</v>
      </c>
      <c r="B939">
        <v>-89.691000000000003</v>
      </c>
      <c r="C939">
        <v>1896</v>
      </c>
      <c r="D939">
        <v>485000</v>
      </c>
      <c r="E939">
        <v>250</v>
      </c>
      <c r="F939" s="3">
        <v>249.701276283634</v>
      </c>
    </row>
    <row r="940" spans="1:6">
      <c r="A940">
        <v>22</v>
      </c>
      <c r="B940">
        <v>-89.576999999999998</v>
      </c>
      <c r="C940">
        <v>1896</v>
      </c>
      <c r="D940">
        <v>485000</v>
      </c>
      <c r="E940">
        <v>233</v>
      </c>
      <c r="F940" s="3">
        <v>238.26926888618959</v>
      </c>
    </row>
    <row r="941" spans="1:6">
      <c r="A941">
        <v>23</v>
      </c>
      <c r="B941">
        <v>-89.457999999999998</v>
      </c>
      <c r="C941">
        <v>1896</v>
      </c>
      <c r="D941">
        <v>485000</v>
      </c>
      <c r="E941">
        <v>258</v>
      </c>
      <c r="F941" s="3">
        <v>225.4910770119163</v>
      </c>
    </row>
    <row r="942" spans="1:6">
      <c r="A942">
        <v>24</v>
      </c>
      <c r="B942">
        <v>-89.341999999999999</v>
      </c>
      <c r="C942">
        <v>1896</v>
      </c>
      <c r="D942">
        <v>485000</v>
      </c>
      <c r="E942">
        <v>197</v>
      </c>
      <c r="F942" s="3">
        <v>213.23643451277567</v>
      </c>
    </row>
    <row r="943" spans="1:6">
      <c r="A943">
        <v>25</v>
      </c>
      <c r="B943">
        <v>-89.234999999999999</v>
      </c>
      <c r="C943">
        <v>1896</v>
      </c>
      <c r="D943">
        <v>485000</v>
      </c>
      <c r="E943">
        <v>186</v>
      </c>
      <c r="F943" s="3">
        <v>202.81610242854518</v>
      </c>
    </row>
    <row r="944" spans="1:6">
      <c r="A944">
        <v>26</v>
      </c>
      <c r="B944">
        <v>-89.13</v>
      </c>
      <c r="C944">
        <v>1896</v>
      </c>
      <c r="D944">
        <v>485000</v>
      </c>
      <c r="E944">
        <v>181</v>
      </c>
      <c r="F944" s="3">
        <v>193.84005727263423</v>
      </c>
    </row>
    <row r="945" spans="1:6">
      <c r="A945">
        <v>27</v>
      </c>
      <c r="B945">
        <v>-89.016000000000005</v>
      </c>
      <c r="C945">
        <v>1896</v>
      </c>
      <c r="D945">
        <v>485000</v>
      </c>
      <c r="E945">
        <v>208</v>
      </c>
      <c r="F945" s="3">
        <v>185.73279003743605</v>
      </c>
    </row>
    <row r="946" spans="1:6">
      <c r="A946">
        <v>28</v>
      </c>
      <c r="B946">
        <v>-88.896000000000001</v>
      </c>
      <c r="C946">
        <v>1896</v>
      </c>
      <c r="D946">
        <v>485000</v>
      </c>
      <c r="E946">
        <v>195</v>
      </c>
      <c r="F946" s="3">
        <v>179.07440709702496</v>
      </c>
    </row>
    <row r="947" spans="1:6">
      <c r="A947">
        <v>29</v>
      </c>
      <c r="B947">
        <v>-88.790999999999997</v>
      </c>
      <c r="C947">
        <v>1896</v>
      </c>
      <c r="D947">
        <v>485000</v>
      </c>
      <c r="E947">
        <v>212</v>
      </c>
      <c r="F947" s="3">
        <v>174.70248781703282</v>
      </c>
    </row>
    <row r="948" spans="1:6">
      <c r="A948">
        <v>30</v>
      </c>
      <c r="B948">
        <v>-88.671999999999997</v>
      </c>
      <c r="C948">
        <v>1896</v>
      </c>
      <c r="D948">
        <v>485000</v>
      </c>
      <c r="E948">
        <v>165</v>
      </c>
      <c r="F948" s="3"/>
    </row>
    <row r="949" spans="1:6">
      <c r="A949">
        <v>31</v>
      </c>
      <c r="B949">
        <v>-88.56</v>
      </c>
      <c r="C949">
        <v>1896</v>
      </c>
      <c r="D949">
        <v>485000</v>
      </c>
      <c r="E949">
        <v>170</v>
      </c>
      <c r="F949" s="3"/>
    </row>
    <row r="950" spans="1:6">
      <c r="A950">
        <v>32</v>
      </c>
      <c r="B950">
        <v>-88.451999999999998</v>
      </c>
      <c r="C950">
        <v>1896</v>
      </c>
      <c r="D950">
        <v>485000</v>
      </c>
      <c r="E950">
        <v>146</v>
      </c>
      <c r="F950" s="3"/>
    </row>
    <row r="951" spans="1:6">
      <c r="A951" t="s">
        <v>0</v>
      </c>
    </row>
    <row r="952" spans="1:6">
      <c r="A952" t="s">
        <v>0</v>
      </c>
    </row>
    <row r="953" spans="1:6">
      <c r="A953" t="s">
        <v>0</v>
      </c>
    </row>
    <row r="954" spans="1:6">
      <c r="A954" t="s">
        <v>0</v>
      </c>
    </row>
    <row r="955" spans="1:6">
      <c r="A955" t="s">
        <v>54</v>
      </c>
    </row>
    <row r="956" spans="1:6">
      <c r="A956" t="s">
        <v>2</v>
      </c>
    </row>
    <row r="957" spans="1:6">
      <c r="A957" t="s">
        <v>3</v>
      </c>
    </row>
    <row r="958" spans="1:6">
      <c r="A958" t="s">
        <v>4</v>
      </c>
    </row>
    <row r="959" spans="1:6">
      <c r="A959" t="s">
        <v>41</v>
      </c>
    </row>
    <row r="960" spans="1:6">
      <c r="A960" t="s">
        <v>55</v>
      </c>
    </row>
    <row r="961" spans="1:10">
      <c r="A961" t="s">
        <v>7</v>
      </c>
    </row>
    <row r="962" spans="1:10">
      <c r="A962" t="s">
        <v>8</v>
      </c>
    </row>
    <row r="963" spans="1:10">
      <c r="A963" t="s">
        <v>9</v>
      </c>
    </row>
    <row r="964" spans="1:10">
      <c r="A964" t="s">
        <v>10</v>
      </c>
    </row>
    <row r="965" spans="1:10">
      <c r="A965" t="s">
        <v>11</v>
      </c>
    </row>
    <row r="966" spans="1:10">
      <c r="A966" t="s">
        <v>0</v>
      </c>
    </row>
    <row r="967" spans="1:10">
      <c r="A967" t="s">
        <v>0</v>
      </c>
    </row>
    <row r="968" spans="1:10">
      <c r="A968" t="s">
        <v>84</v>
      </c>
      <c r="B968" t="s">
        <v>63</v>
      </c>
      <c r="C968" t="s">
        <v>66</v>
      </c>
      <c r="D968" t="s">
        <v>83</v>
      </c>
      <c r="E968" t="s">
        <v>82</v>
      </c>
      <c r="F968" t="s">
        <v>103</v>
      </c>
    </row>
    <row r="969" spans="1:10">
      <c r="A969">
        <v>1</v>
      </c>
      <c r="B969">
        <v>-91.947999999999993</v>
      </c>
      <c r="C969">
        <v>1898</v>
      </c>
      <c r="D969">
        <v>485000</v>
      </c>
      <c r="E969">
        <v>139</v>
      </c>
      <c r="F969" s="3"/>
      <c r="J969" t="s">
        <v>136</v>
      </c>
    </row>
    <row r="970" spans="1:10">
      <c r="A970">
        <v>2</v>
      </c>
      <c r="B970">
        <v>-91.838999999999999</v>
      </c>
      <c r="C970">
        <v>1898</v>
      </c>
      <c r="D970">
        <v>485000</v>
      </c>
      <c r="E970">
        <v>175</v>
      </c>
      <c r="F970" s="3"/>
    </row>
    <row r="971" spans="1:10">
      <c r="A971">
        <v>3</v>
      </c>
      <c r="B971">
        <v>-91.724000000000004</v>
      </c>
      <c r="C971">
        <v>1898</v>
      </c>
      <c r="D971">
        <v>485000</v>
      </c>
      <c r="E971">
        <v>159</v>
      </c>
      <c r="F971" s="3"/>
    </row>
    <row r="972" spans="1:10">
      <c r="A972">
        <v>4</v>
      </c>
      <c r="B972">
        <v>-91.611999999999995</v>
      </c>
      <c r="C972">
        <v>1898</v>
      </c>
      <c r="D972">
        <v>485000</v>
      </c>
      <c r="E972">
        <v>148</v>
      </c>
      <c r="F972" s="3"/>
    </row>
    <row r="973" spans="1:10">
      <c r="A973">
        <v>5</v>
      </c>
      <c r="B973">
        <v>-91.5</v>
      </c>
      <c r="C973">
        <v>1898</v>
      </c>
      <c r="D973">
        <v>485000</v>
      </c>
      <c r="E973">
        <v>146</v>
      </c>
      <c r="F973" s="3">
        <v>156.27493716230654</v>
      </c>
    </row>
    <row r="974" spans="1:10">
      <c r="A974">
        <v>6</v>
      </c>
      <c r="B974">
        <v>-91.394000000000005</v>
      </c>
      <c r="C974">
        <v>1898</v>
      </c>
      <c r="D974">
        <v>485000</v>
      </c>
      <c r="E974">
        <v>143</v>
      </c>
      <c r="F974" s="3">
        <v>161.96226958923677</v>
      </c>
    </row>
    <row r="975" spans="1:10">
      <c r="A975">
        <v>7</v>
      </c>
      <c r="B975">
        <v>-91.281000000000006</v>
      </c>
      <c r="C975">
        <v>1898</v>
      </c>
      <c r="D975">
        <v>485000</v>
      </c>
      <c r="E975">
        <v>179</v>
      </c>
      <c r="F975" s="3">
        <v>169.63296426398776</v>
      </c>
    </row>
    <row r="976" spans="1:10">
      <c r="A976">
        <v>8</v>
      </c>
      <c r="B976">
        <v>-91.165000000000006</v>
      </c>
      <c r="C976">
        <v>1898</v>
      </c>
      <c r="D976">
        <v>485000</v>
      </c>
      <c r="E976">
        <v>190</v>
      </c>
      <c r="F976" s="3">
        <v>179.34392657855378</v>
      </c>
    </row>
    <row r="977" spans="1:6">
      <c r="A977">
        <v>9</v>
      </c>
      <c r="B977">
        <v>-91.049000000000007</v>
      </c>
      <c r="C977">
        <v>1898</v>
      </c>
      <c r="D977">
        <v>485000</v>
      </c>
      <c r="E977">
        <v>178</v>
      </c>
      <c r="F977" s="3">
        <v>190.8884718154853</v>
      </c>
    </row>
    <row r="978" spans="1:6">
      <c r="A978">
        <v>10</v>
      </c>
      <c r="B978">
        <v>-90.933999999999997</v>
      </c>
      <c r="C978">
        <v>1898</v>
      </c>
      <c r="D978">
        <v>485000</v>
      </c>
      <c r="E978">
        <v>198</v>
      </c>
      <c r="F978" s="3">
        <v>203.92831364671724</v>
      </c>
    </row>
    <row r="979" spans="1:6">
      <c r="A979">
        <v>11</v>
      </c>
      <c r="B979">
        <v>-90.823999999999998</v>
      </c>
      <c r="C979">
        <v>1898</v>
      </c>
      <c r="D979">
        <v>485000</v>
      </c>
      <c r="E979">
        <v>214</v>
      </c>
      <c r="F979" s="3">
        <v>217.49359738249953</v>
      </c>
    </row>
    <row r="980" spans="1:6">
      <c r="A980">
        <v>12</v>
      </c>
      <c r="B980">
        <v>-90.709000000000003</v>
      </c>
      <c r="C980">
        <v>1898</v>
      </c>
      <c r="D980">
        <v>485000</v>
      </c>
      <c r="E980">
        <v>226</v>
      </c>
      <c r="F980" s="3">
        <v>232.20165814434628</v>
      </c>
    </row>
    <row r="981" spans="1:6">
      <c r="A981">
        <v>13</v>
      </c>
      <c r="B981">
        <v>-90.594999999999999</v>
      </c>
      <c r="C981">
        <v>1898</v>
      </c>
      <c r="D981">
        <v>485000</v>
      </c>
      <c r="E981">
        <v>260</v>
      </c>
      <c r="F981" s="3">
        <v>246.51751760277685</v>
      </c>
    </row>
    <row r="982" spans="1:6">
      <c r="A982">
        <v>14</v>
      </c>
      <c r="B982">
        <v>-90.486999999999995</v>
      </c>
      <c r="C982">
        <v>1898</v>
      </c>
      <c r="D982">
        <v>485000</v>
      </c>
      <c r="E982">
        <v>271</v>
      </c>
      <c r="F982" s="3">
        <v>259.0093830576842</v>
      </c>
    </row>
    <row r="983" spans="1:6">
      <c r="A983">
        <v>15</v>
      </c>
      <c r="B983">
        <v>-90.372</v>
      </c>
      <c r="C983">
        <v>1898</v>
      </c>
      <c r="D983">
        <v>485000</v>
      </c>
      <c r="E983">
        <v>273</v>
      </c>
      <c r="F983" s="3">
        <v>270.25753928033913</v>
      </c>
    </row>
    <row r="984" spans="1:6">
      <c r="A984">
        <v>16</v>
      </c>
      <c r="B984">
        <v>-90.256</v>
      </c>
      <c r="C984">
        <v>1898</v>
      </c>
      <c r="D984">
        <v>485000</v>
      </c>
      <c r="E984">
        <v>311</v>
      </c>
      <c r="F984" s="3">
        <v>278.58827020527139</v>
      </c>
    </row>
    <row r="985" spans="1:6">
      <c r="A985">
        <v>17</v>
      </c>
      <c r="B985">
        <v>-90.14</v>
      </c>
      <c r="C985">
        <v>1898</v>
      </c>
      <c r="D985">
        <v>485000</v>
      </c>
      <c r="E985">
        <v>274</v>
      </c>
      <c r="F985" s="3">
        <v>283.19658924314064</v>
      </c>
    </row>
    <row r="986" spans="1:6">
      <c r="A986">
        <v>18</v>
      </c>
      <c r="B986">
        <v>-90.025000000000006</v>
      </c>
      <c r="C986">
        <v>1898</v>
      </c>
      <c r="D986">
        <v>485000</v>
      </c>
      <c r="E986">
        <v>291</v>
      </c>
      <c r="F986" s="3">
        <v>283.69828600864207</v>
      </c>
    </row>
    <row r="987" spans="1:6">
      <c r="A987">
        <v>19</v>
      </c>
      <c r="B987">
        <v>-89.918999999999997</v>
      </c>
      <c r="C987">
        <v>1898</v>
      </c>
      <c r="D987">
        <v>485000</v>
      </c>
      <c r="E987">
        <v>281</v>
      </c>
      <c r="F987" s="3">
        <v>280.53040832735957</v>
      </c>
    </row>
    <row r="988" spans="1:6">
      <c r="A988">
        <v>20</v>
      </c>
      <c r="B988">
        <v>-89.805999999999997</v>
      </c>
      <c r="C988">
        <v>1898</v>
      </c>
      <c r="D988">
        <v>485000</v>
      </c>
      <c r="E988">
        <v>255</v>
      </c>
      <c r="F988" s="3">
        <v>273.58292345453674</v>
      </c>
    </row>
    <row r="989" spans="1:6">
      <c r="A989">
        <v>21</v>
      </c>
      <c r="B989">
        <v>-89.691000000000003</v>
      </c>
      <c r="C989">
        <v>1898</v>
      </c>
      <c r="D989">
        <v>485000</v>
      </c>
      <c r="E989">
        <v>253</v>
      </c>
      <c r="F989" s="3">
        <v>263.30053615007603</v>
      </c>
    </row>
    <row r="990" spans="1:6">
      <c r="A990">
        <v>22</v>
      </c>
      <c r="B990">
        <v>-89.576999999999998</v>
      </c>
      <c r="C990">
        <v>1898</v>
      </c>
      <c r="D990">
        <v>485000</v>
      </c>
      <c r="E990">
        <v>239</v>
      </c>
      <c r="F990" s="3">
        <v>250.71083020815919</v>
      </c>
    </row>
    <row r="991" spans="1:6">
      <c r="A991">
        <v>23</v>
      </c>
      <c r="B991">
        <v>-89.457999999999998</v>
      </c>
      <c r="C991">
        <v>1898</v>
      </c>
      <c r="D991">
        <v>485000</v>
      </c>
      <c r="E991">
        <v>239</v>
      </c>
      <c r="F991" s="3">
        <v>236.02037273919075</v>
      </c>
    </row>
    <row r="992" spans="1:6">
      <c r="A992">
        <v>24</v>
      </c>
      <c r="B992">
        <v>-89.341999999999999</v>
      </c>
      <c r="C992">
        <v>1898</v>
      </c>
      <c r="D992">
        <v>485000</v>
      </c>
      <c r="E992">
        <v>221</v>
      </c>
      <c r="F992" s="3">
        <v>221.17011188201238</v>
      </c>
    </row>
    <row r="993" spans="1:6">
      <c r="A993">
        <v>25</v>
      </c>
      <c r="B993">
        <v>-89.234999999999999</v>
      </c>
      <c r="C993">
        <v>1898</v>
      </c>
      <c r="D993">
        <v>485000</v>
      </c>
      <c r="E993">
        <v>190</v>
      </c>
      <c r="F993" s="3">
        <v>207.77680060761963</v>
      </c>
    </row>
    <row r="994" spans="1:6">
      <c r="A994">
        <v>26</v>
      </c>
      <c r="B994">
        <v>-89.13</v>
      </c>
      <c r="C994">
        <v>1898</v>
      </c>
      <c r="D994">
        <v>485000</v>
      </c>
      <c r="E994">
        <v>184</v>
      </c>
      <c r="F994" s="3">
        <v>195.47571685019886</v>
      </c>
    </row>
    <row r="995" spans="1:6">
      <c r="A995">
        <v>27</v>
      </c>
      <c r="B995">
        <v>-89.016000000000005</v>
      </c>
      <c r="C995">
        <v>1898</v>
      </c>
      <c r="D995">
        <v>485000</v>
      </c>
      <c r="E995">
        <v>220</v>
      </c>
      <c r="F995" s="3">
        <v>183.50642005888318</v>
      </c>
    </row>
    <row r="996" spans="1:6">
      <c r="A996">
        <v>28</v>
      </c>
      <c r="B996">
        <v>-88.896000000000001</v>
      </c>
      <c r="C996">
        <v>1898</v>
      </c>
      <c r="D996">
        <v>485000</v>
      </c>
      <c r="E996">
        <v>207</v>
      </c>
      <c r="F996" s="3">
        <v>172.76271188314615</v>
      </c>
    </row>
    <row r="997" spans="1:6">
      <c r="A997">
        <v>29</v>
      </c>
      <c r="B997">
        <v>-88.790999999999997</v>
      </c>
      <c r="C997">
        <v>1898</v>
      </c>
      <c r="D997">
        <v>485000</v>
      </c>
      <c r="E997">
        <v>167</v>
      </c>
      <c r="F997" s="3">
        <v>165.00414367262672</v>
      </c>
    </row>
    <row r="998" spans="1:6">
      <c r="A998">
        <v>30</v>
      </c>
      <c r="B998">
        <v>-88.671999999999997</v>
      </c>
      <c r="C998">
        <v>1898</v>
      </c>
      <c r="D998">
        <v>485000</v>
      </c>
      <c r="E998">
        <v>195</v>
      </c>
      <c r="F998" s="3"/>
    </row>
    <row r="999" spans="1:6">
      <c r="A999">
        <v>31</v>
      </c>
      <c r="B999">
        <v>-88.56</v>
      </c>
      <c r="C999">
        <v>1898</v>
      </c>
      <c r="D999">
        <v>485000</v>
      </c>
      <c r="E999">
        <v>163</v>
      </c>
      <c r="F999" s="3"/>
    </row>
    <row r="1000" spans="1:6">
      <c r="A1000">
        <v>32</v>
      </c>
      <c r="B1000">
        <v>-88.451999999999998</v>
      </c>
      <c r="C1000">
        <v>1898</v>
      </c>
      <c r="D1000">
        <v>485000</v>
      </c>
      <c r="E1000">
        <v>194</v>
      </c>
      <c r="F1000" s="3"/>
    </row>
    <row r="1001" spans="1:6">
      <c r="A1001" t="s">
        <v>0</v>
      </c>
    </row>
    <row r="1002" spans="1:6">
      <c r="A1002" t="s">
        <v>0</v>
      </c>
    </row>
    <row r="1003" spans="1:6">
      <c r="A1003" t="s">
        <v>0</v>
      </c>
    </row>
    <row r="1004" spans="1:6">
      <c r="A1004" t="s">
        <v>0</v>
      </c>
    </row>
    <row r="1005" spans="1:6">
      <c r="A1005" t="s">
        <v>56</v>
      </c>
    </row>
    <row r="1006" spans="1:6">
      <c r="A1006" t="s">
        <v>44</v>
      </c>
    </row>
    <row r="1007" spans="1:6">
      <c r="A1007" t="s">
        <v>3</v>
      </c>
    </row>
    <row r="1008" spans="1:6">
      <c r="A1008" t="s">
        <v>4</v>
      </c>
    </row>
    <row r="1009" spans="1:10">
      <c r="A1009" t="s">
        <v>41</v>
      </c>
    </row>
    <row r="1010" spans="1:10">
      <c r="A1010" t="s">
        <v>57</v>
      </c>
    </row>
    <row r="1011" spans="1:10">
      <c r="A1011" t="s">
        <v>7</v>
      </c>
    </row>
    <row r="1012" spans="1:10">
      <c r="A1012" t="s">
        <v>8</v>
      </c>
    </row>
    <row r="1013" spans="1:10">
      <c r="A1013" t="s">
        <v>9</v>
      </c>
    </row>
    <row r="1014" spans="1:10">
      <c r="A1014" t="s">
        <v>10</v>
      </c>
    </row>
    <row r="1015" spans="1:10">
      <c r="A1015" t="s">
        <v>11</v>
      </c>
    </row>
    <row r="1016" spans="1:10">
      <c r="A1016" t="s">
        <v>0</v>
      </c>
    </row>
    <row r="1017" spans="1:10">
      <c r="A1017" t="s">
        <v>0</v>
      </c>
    </row>
    <row r="1018" spans="1:10">
      <c r="A1018" t="s">
        <v>84</v>
      </c>
      <c r="B1018" t="s">
        <v>63</v>
      </c>
      <c r="C1018" t="s">
        <v>66</v>
      </c>
      <c r="D1018" t="s">
        <v>83</v>
      </c>
      <c r="E1018" t="s">
        <v>82</v>
      </c>
      <c r="F1018" t="s">
        <v>103</v>
      </c>
    </row>
    <row r="1019" spans="1:10">
      <c r="A1019">
        <v>1</v>
      </c>
      <c r="B1019">
        <v>-91.947999999999993</v>
      </c>
      <c r="C1019">
        <v>1765</v>
      </c>
      <c r="D1019">
        <v>450000</v>
      </c>
      <c r="E1019">
        <v>117</v>
      </c>
      <c r="F1019" s="3"/>
      <c r="J1019" t="s">
        <v>137</v>
      </c>
    </row>
    <row r="1020" spans="1:10">
      <c r="A1020">
        <v>2</v>
      </c>
      <c r="B1020">
        <v>-91.838999999999999</v>
      </c>
      <c r="C1020">
        <v>1765</v>
      </c>
      <c r="D1020">
        <v>450000</v>
      </c>
      <c r="E1020">
        <v>130</v>
      </c>
      <c r="F1020" s="3"/>
    </row>
    <row r="1021" spans="1:10">
      <c r="A1021">
        <v>3</v>
      </c>
      <c r="B1021">
        <v>-91.724000000000004</v>
      </c>
      <c r="C1021">
        <v>1765</v>
      </c>
      <c r="D1021">
        <v>450000</v>
      </c>
      <c r="E1021">
        <v>142</v>
      </c>
      <c r="F1021" s="3"/>
    </row>
    <row r="1022" spans="1:10">
      <c r="A1022">
        <v>4</v>
      </c>
      <c r="B1022">
        <v>-91.611999999999995</v>
      </c>
      <c r="C1022">
        <v>1765</v>
      </c>
      <c r="D1022">
        <v>450000</v>
      </c>
      <c r="E1022">
        <v>140</v>
      </c>
      <c r="F1022" s="3"/>
    </row>
    <row r="1023" spans="1:10">
      <c r="A1023">
        <v>5</v>
      </c>
      <c r="B1023">
        <v>-91.5</v>
      </c>
      <c r="C1023">
        <v>1765</v>
      </c>
      <c r="D1023">
        <v>450000</v>
      </c>
      <c r="E1023">
        <v>147</v>
      </c>
      <c r="F1023" s="3">
        <v>161.74605479463406</v>
      </c>
    </row>
    <row r="1024" spans="1:10">
      <c r="A1024">
        <v>6</v>
      </c>
      <c r="B1024">
        <v>-91.394000000000005</v>
      </c>
      <c r="C1024">
        <v>1765</v>
      </c>
      <c r="D1024">
        <v>450000</v>
      </c>
      <c r="E1024">
        <v>165</v>
      </c>
      <c r="F1024" s="3">
        <v>162.78697635628407</v>
      </c>
    </row>
    <row r="1025" spans="1:6">
      <c r="A1025">
        <v>7</v>
      </c>
      <c r="B1025">
        <v>-91.281000000000006</v>
      </c>
      <c r="C1025">
        <v>1765</v>
      </c>
      <c r="D1025">
        <v>450000</v>
      </c>
      <c r="E1025">
        <v>155</v>
      </c>
      <c r="F1025" s="3">
        <v>164.9544623173804</v>
      </c>
    </row>
    <row r="1026" spans="1:6">
      <c r="A1026">
        <v>8</v>
      </c>
      <c r="B1026">
        <v>-91.165000000000006</v>
      </c>
      <c r="C1026">
        <v>1765</v>
      </c>
      <c r="D1026">
        <v>450000</v>
      </c>
      <c r="E1026">
        <v>160</v>
      </c>
      <c r="F1026" s="3">
        <v>169.1077919693638</v>
      </c>
    </row>
    <row r="1027" spans="1:6">
      <c r="A1027">
        <v>9</v>
      </c>
      <c r="B1027">
        <v>-91.049000000000007</v>
      </c>
      <c r="C1027">
        <v>1765</v>
      </c>
      <c r="D1027">
        <v>450000</v>
      </c>
      <c r="E1027">
        <v>179</v>
      </c>
      <c r="F1027" s="3">
        <v>176.3245928091317</v>
      </c>
    </row>
    <row r="1028" spans="1:6">
      <c r="A1028">
        <v>10</v>
      </c>
      <c r="B1028">
        <v>-90.933999999999997</v>
      </c>
      <c r="C1028">
        <v>1765</v>
      </c>
      <c r="D1028">
        <v>450000</v>
      </c>
      <c r="E1028">
        <v>193</v>
      </c>
      <c r="F1028" s="3">
        <v>187.75673331192476</v>
      </c>
    </row>
    <row r="1029" spans="1:6">
      <c r="A1029">
        <v>11</v>
      </c>
      <c r="B1029">
        <v>-90.823999999999998</v>
      </c>
      <c r="C1029">
        <v>1765</v>
      </c>
      <c r="D1029">
        <v>450000</v>
      </c>
      <c r="E1029">
        <v>204</v>
      </c>
      <c r="F1029" s="3">
        <v>203.67220150284351</v>
      </c>
    </row>
    <row r="1030" spans="1:6">
      <c r="A1030">
        <v>12</v>
      </c>
      <c r="B1030">
        <v>-90.709000000000003</v>
      </c>
      <c r="C1030">
        <v>1765</v>
      </c>
      <c r="D1030">
        <v>450000</v>
      </c>
      <c r="E1030">
        <v>219</v>
      </c>
      <c r="F1030" s="3">
        <v>225.92916988226514</v>
      </c>
    </row>
    <row r="1031" spans="1:6">
      <c r="A1031">
        <v>13</v>
      </c>
      <c r="B1031">
        <v>-90.594999999999999</v>
      </c>
      <c r="C1031">
        <v>1765</v>
      </c>
      <c r="D1031">
        <v>450000</v>
      </c>
      <c r="E1031">
        <v>258</v>
      </c>
      <c r="F1031" s="3">
        <v>252.93531712611713</v>
      </c>
    </row>
    <row r="1032" spans="1:6">
      <c r="A1032">
        <v>14</v>
      </c>
      <c r="B1032">
        <v>-90.486999999999995</v>
      </c>
      <c r="C1032">
        <v>1765</v>
      </c>
      <c r="D1032">
        <v>450000</v>
      </c>
      <c r="E1032">
        <v>262</v>
      </c>
      <c r="F1032" s="3">
        <v>281.06931781188956</v>
      </c>
    </row>
    <row r="1033" spans="1:6">
      <c r="A1033">
        <v>15</v>
      </c>
      <c r="B1033">
        <v>-90.372</v>
      </c>
      <c r="C1033">
        <v>1765</v>
      </c>
      <c r="D1033">
        <v>450000</v>
      </c>
      <c r="E1033">
        <v>333</v>
      </c>
      <c r="F1033" s="3">
        <v>310.25212803100032</v>
      </c>
    </row>
    <row r="1034" spans="1:6">
      <c r="A1034">
        <v>16</v>
      </c>
      <c r="B1034">
        <v>-90.256</v>
      </c>
      <c r="C1034">
        <v>1765</v>
      </c>
      <c r="D1034">
        <v>450000</v>
      </c>
      <c r="E1034">
        <v>331</v>
      </c>
      <c r="F1034" s="3">
        <v>334.37425714708479</v>
      </c>
    </row>
    <row r="1035" spans="1:6">
      <c r="A1035">
        <v>17</v>
      </c>
      <c r="B1035">
        <v>-90.14</v>
      </c>
      <c r="C1035">
        <v>1765</v>
      </c>
      <c r="D1035">
        <v>450000</v>
      </c>
      <c r="E1035">
        <v>372</v>
      </c>
      <c r="F1035" s="3">
        <v>348.79675363149545</v>
      </c>
    </row>
    <row r="1036" spans="1:6">
      <c r="A1036">
        <v>18</v>
      </c>
      <c r="B1036">
        <v>-90.025000000000006</v>
      </c>
      <c r="C1036">
        <v>1765</v>
      </c>
      <c r="D1036">
        <v>450000</v>
      </c>
      <c r="E1036">
        <v>337</v>
      </c>
      <c r="F1036" s="3">
        <v>350.7275446205602</v>
      </c>
    </row>
    <row r="1037" spans="1:6">
      <c r="A1037">
        <v>19</v>
      </c>
      <c r="B1037">
        <v>-89.918999999999997</v>
      </c>
      <c r="C1037">
        <v>1765</v>
      </c>
      <c r="D1037">
        <v>450000</v>
      </c>
      <c r="E1037">
        <v>336</v>
      </c>
      <c r="F1037" s="3">
        <v>341.22053593787513</v>
      </c>
    </row>
    <row r="1038" spans="1:6">
      <c r="A1038">
        <v>20</v>
      </c>
      <c r="B1038">
        <v>-89.805999999999997</v>
      </c>
      <c r="C1038">
        <v>1765</v>
      </c>
      <c r="D1038">
        <v>450000</v>
      </c>
      <c r="E1038">
        <v>325</v>
      </c>
      <c r="F1038" s="3">
        <v>320.98854018660535</v>
      </c>
    </row>
    <row r="1039" spans="1:6">
      <c r="A1039">
        <v>21</v>
      </c>
      <c r="B1039">
        <v>-89.691000000000003</v>
      </c>
      <c r="C1039">
        <v>1765</v>
      </c>
      <c r="D1039">
        <v>450000</v>
      </c>
      <c r="E1039">
        <v>289</v>
      </c>
      <c r="F1039" s="3">
        <v>293.39453110107695</v>
      </c>
    </row>
    <row r="1040" spans="1:6">
      <c r="A1040">
        <v>22</v>
      </c>
      <c r="B1040">
        <v>-89.576999999999998</v>
      </c>
      <c r="C1040">
        <v>1765</v>
      </c>
      <c r="D1040">
        <v>450000</v>
      </c>
      <c r="E1040">
        <v>261</v>
      </c>
      <c r="F1040" s="3">
        <v>263.53761467906583</v>
      </c>
    </row>
    <row r="1041" spans="1:6">
      <c r="A1041">
        <v>23</v>
      </c>
      <c r="B1041">
        <v>-89.457999999999998</v>
      </c>
      <c r="C1041">
        <v>1765</v>
      </c>
      <c r="D1041">
        <v>450000</v>
      </c>
      <c r="E1041">
        <v>232</v>
      </c>
      <c r="F1041" s="3">
        <v>234.05764728587846</v>
      </c>
    </row>
    <row r="1042" spans="1:6">
      <c r="A1042">
        <v>24</v>
      </c>
      <c r="B1042">
        <v>-89.341999999999999</v>
      </c>
      <c r="C1042">
        <v>1765</v>
      </c>
      <c r="D1042">
        <v>450000</v>
      </c>
      <c r="E1042">
        <v>203</v>
      </c>
      <c r="F1042" s="3">
        <v>209.89101290054637</v>
      </c>
    </row>
    <row r="1043" spans="1:6">
      <c r="A1043">
        <v>25</v>
      </c>
      <c r="B1043">
        <v>-89.234999999999999</v>
      </c>
      <c r="C1043">
        <v>1765</v>
      </c>
      <c r="D1043">
        <v>450000</v>
      </c>
      <c r="E1043">
        <v>185</v>
      </c>
      <c r="F1043" s="3">
        <v>192.70200625849293</v>
      </c>
    </row>
    <row r="1044" spans="1:6">
      <c r="A1044">
        <v>26</v>
      </c>
      <c r="B1044">
        <v>-89.13</v>
      </c>
      <c r="C1044">
        <v>1765</v>
      </c>
      <c r="D1044">
        <v>450000</v>
      </c>
      <c r="E1044">
        <v>210</v>
      </c>
      <c r="F1044" s="3">
        <v>180.5318277621148</v>
      </c>
    </row>
    <row r="1045" spans="1:6">
      <c r="A1045">
        <v>27</v>
      </c>
      <c r="B1045">
        <v>-89.016000000000005</v>
      </c>
      <c r="C1045">
        <v>1765</v>
      </c>
      <c r="D1045">
        <v>450000</v>
      </c>
      <c r="E1045">
        <v>180</v>
      </c>
      <c r="F1045" s="3">
        <v>171.78414577455101</v>
      </c>
    </row>
    <row r="1046" spans="1:6">
      <c r="A1046">
        <v>28</v>
      </c>
      <c r="B1046">
        <v>-88.896000000000001</v>
      </c>
      <c r="C1046">
        <v>1765</v>
      </c>
      <c r="D1046">
        <v>450000</v>
      </c>
      <c r="E1046">
        <v>186</v>
      </c>
      <c r="F1046" s="3">
        <v>166.32065564491074</v>
      </c>
    </row>
    <row r="1047" spans="1:6">
      <c r="A1047">
        <v>29</v>
      </c>
      <c r="B1047">
        <v>-88.790999999999997</v>
      </c>
      <c r="C1047">
        <v>1765</v>
      </c>
      <c r="D1047">
        <v>450000</v>
      </c>
      <c r="E1047">
        <v>162</v>
      </c>
      <c r="F1047" s="3">
        <v>163.6523095783937</v>
      </c>
    </row>
    <row r="1048" spans="1:6">
      <c r="A1048">
        <v>30</v>
      </c>
      <c r="B1048">
        <v>-88.671999999999997</v>
      </c>
      <c r="C1048">
        <v>1765</v>
      </c>
      <c r="D1048">
        <v>450000</v>
      </c>
      <c r="E1048">
        <v>169</v>
      </c>
      <c r="F1048" s="3"/>
    </row>
    <row r="1049" spans="1:6">
      <c r="A1049">
        <v>31</v>
      </c>
      <c r="B1049">
        <v>-88.56</v>
      </c>
      <c r="C1049">
        <v>1765</v>
      </c>
      <c r="D1049">
        <v>450000</v>
      </c>
      <c r="E1049">
        <v>168</v>
      </c>
      <c r="F1049" s="3"/>
    </row>
    <row r="1050" spans="1:6">
      <c r="A1050">
        <v>32</v>
      </c>
      <c r="B1050">
        <v>-88.451999999999998</v>
      </c>
      <c r="C1050">
        <v>1765</v>
      </c>
      <c r="D1050">
        <v>450000</v>
      </c>
      <c r="E1050">
        <v>183</v>
      </c>
      <c r="F1050" s="3"/>
    </row>
    <row r="1051" spans="1:6">
      <c r="A1051" t="s">
        <v>0</v>
      </c>
    </row>
    <row r="1052" spans="1:6">
      <c r="A1052" t="s">
        <v>0</v>
      </c>
    </row>
    <row r="1053" spans="1:6">
      <c r="A1053" t="s">
        <v>0</v>
      </c>
    </row>
    <row r="1054" spans="1:6">
      <c r="A1054" t="s">
        <v>0</v>
      </c>
    </row>
    <row r="1055" spans="1:6">
      <c r="A1055" t="s">
        <v>141</v>
      </c>
    </row>
    <row r="1056" spans="1:6">
      <c r="A1056" t="s">
        <v>44</v>
      </c>
    </row>
    <row r="1057" spans="1:10">
      <c r="A1057" t="s">
        <v>3</v>
      </c>
    </row>
    <row r="1058" spans="1:10">
      <c r="A1058" t="s">
        <v>4</v>
      </c>
    </row>
    <row r="1059" spans="1:10">
      <c r="A1059" t="s">
        <v>41</v>
      </c>
    </row>
    <row r="1060" spans="1:10">
      <c r="A1060" t="s">
        <v>142</v>
      </c>
    </row>
    <row r="1061" spans="1:10">
      <c r="A1061" t="s">
        <v>7</v>
      </c>
    </row>
    <row r="1062" spans="1:10">
      <c r="A1062" t="s">
        <v>8</v>
      </c>
    </row>
    <row r="1063" spans="1:10">
      <c r="A1063" t="s">
        <v>9</v>
      </c>
    </row>
    <row r="1064" spans="1:10">
      <c r="A1064" t="s">
        <v>10</v>
      </c>
    </row>
    <row r="1065" spans="1:10">
      <c r="A1065" t="s">
        <v>11</v>
      </c>
    </row>
    <row r="1066" spans="1:10">
      <c r="A1066" t="s">
        <v>0</v>
      </c>
    </row>
    <row r="1067" spans="1:10">
      <c r="A1067" t="s">
        <v>0</v>
      </c>
    </row>
    <row r="1068" spans="1:10">
      <c r="A1068" t="s">
        <v>84</v>
      </c>
      <c r="B1068" t="s">
        <v>63</v>
      </c>
      <c r="C1068" t="s">
        <v>66</v>
      </c>
      <c r="D1068" t="s">
        <v>83</v>
      </c>
      <c r="E1068" t="s">
        <v>82</v>
      </c>
      <c r="F1068" t="s">
        <v>103</v>
      </c>
    </row>
    <row r="1069" spans="1:10">
      <c r="A1069">
        <v>1</v>
      </c>
      <c r="B1069">
        <v>-91.947999999999993</v>
      </c>
      <c r="C1069">
        <v>1760</v>
      </c>
      <c r="D1069">
        <v>450000</v>
      </c>
      <c r="E1069">
        <v>99</v>
      </c>
      <c r="F1069" s="3"/>
      <c r="J1069" t="s">
        <v>143</v>
      </c>
    </row>
    <row r="1070" spans="1:10">
      <c r="A1070">
        <v>2</v>
      </c>
      <c r="B1070">
        <v>-91.838999999999999</v>
      </c>
      <c r="C1070">
        <v>1760</v>
      </c>
      <c r="D1070">
        <v>450000</v>
      </c>
      <c r="E1070">
        <v>151</v>
      </c>
      <c r="F1070" s="3"/>
    </row>
    <row r="1071" spans="1:10">
      <c r="A1071">
        <v>3</v>
      </c>
      <c r="B1071">
        <v>-91.724000000000004</v>
      </c>
      <c r="C1071">
        <v>1760</v>
      </c>
      <c r="D1071">
        <v>450000</v>
      </c>
      <c r="E1071">
        <v>140</v>
      </c>
      <c r="F1071" s="3"/>
    </row>
    <row r="1072" spans="1:10">
      <c r="A1072">
        <v>4</v>
      </c>
      <c r="B1072">
        <v>-91.611999999999995</v>
      </c>
      <c r="C1072">
        <v>1760</v>
      </c>
      <c r="D1072">
        <v>450000</v>
      </c>
      <c r="E1072">
        <v>149</v>
      </c>
      <c r="F1072" s="3"/>
    </row>
    <row r="1073" spans="1:6">
      <c r="A1073">
        <v>5</v>
      </c>
      <c r="B1073">
        <v>-91.5</v>
      </c>
      <c r="C1073">
        <v>1760</v>
      </c>
      <c r="D1073">
        <v>450000</v>
      </c>
      <c r="E1073">
        <v>151</v>
      </c>
      <c r="F1073" s="3">
        <v>161.78141489520499</v>
      </c>
    </row>
    <row r="1074" spans="1:6">
      <c r="A1074">
        <v>6</v>
      </c>
      <c r="B1074">
        <v>-91.394000000000005</v>
      </c>
      <c r="C1074">
        <v>1760</v>
      </c>
      <c r="D1074">
        <v>450000</v>
      </c>
      <c r="E1074">
        <v>141</v>
      </c>
      <c r="F1074" s="3">
        <v>162.26571273211923</v>
      </c>
    </row>
    <row r="1075" spans="1:6">
      <c r="A1075">
        <v>7</v>
      </c>
      <c r="B1075">
        <v>-91.281000000000006</v>
      </c>
      <c r="C1075">
        <v>1760</v>
      </c>
      <c r="D1075">
        <v>450000</v>
      </c>
      <c r="E1075">
        <v>147</v>
      </c>
      <c r="F1075" s="3">
        <v>163.63313237391526</v>
      </c>
    </row>
    <row r="1076" spans="1:6">
      <c r="A1076">
        <v>8</v>
      </c>
      <c r="B1076">
        <v>-91.165000000000006</v>
      </c>
      <c r="C1076">
        <v>1760</v>
      </c>
      <c r="D1076">
        <v>450000</v>
      </c>
      <c r="E1076">
        <v>161</v>
      </c>
      <c r="F1076" s="3">
        <v>167.07109325825999</v>
      </c>
    </row>
    <row r="1077" spans="1:6">
      <c r="A1077">
        <v>9</v>
      </c>
      <c r="B1077">
        <v>-91.049000000000007</v>
      </c>
      <c r="C1077">
        <v>1760</v>
      </c>
      <c r="D1077">
        <v>450000</v>
      </c>
      <c r="E1077">
        <v>184</v>
      </c>
      <c r="F1077" s="3">
        <v>174.56494710231013</v>
      </c>
    </row>
    <row r="1078" spans="1:6">
      <c r="A1078">
        <v>10</v>
      </c>
      <c r="B1078">
        <v>-90.933999999999997</v>
      </c>
      <c r="C1078">
        <v>1760</v>
      </c>
      <c r="D1078">
        <v>450000</v>
      </c>
      <c r="E1078">
        <v>211</v>
      </c>
      <c r="F1078" s="3">
        <v>188.72773737082642</v>
      </c>
    </row>
    <row r="1079" spans="1:6">
      <c r="A1079">
        <v>11</v>
      </c>
      <c r="B1079">
        <v>-90.823999999999998</v>
      </c>
      <c r="C1079">
        <v>1760</v>
      </c>
      <c r="D1079">
        <v>450000</v>
      </c>
      <c r="E1079">
        <v>208</v>
      </c>
      <c r="F1079" s="3">
        <v>211.01013103278302</v>
      </c>
    </row>
    <row r="1080" spans="1:6">
      <c r="A1080">
        <v>12</v>
      </c>
      <c r="B1080">
        <v>-90.709000000000003</v>
      </c>
      <c r="C1080">
        <v>1760</v>
      </c>
      <c r="D1080">
        <v>450000</v>
      </c>
      <c r="E1080">
        <v>237</v>
      </c>
      <c r="F1080" s="3">
        <v>244.40008445569762</v>
      </c>
    </row>
    <row r="1081" spans="1:6">
      <c r="A1081">
        <v>13</v>
      </c>
      <c r="B1081">
        <v>-90.594999999999999</v>
      </c>
      <c r="C1081">
        <v>1760</v>
      </c>
      <c r="D1081">
        <v>450000</v>
      </c>
      <c r="E1081">
        <v>268</v>
      </c>
      <c r="F1081" s="3">
        <v>285.19127519678477</v>
      </c>
    </row>
    <row r="1082" spans="1:6">
      <c r="A1082">
        <v>14</v>
      </c>
      <c r="B1082">
        <v>-90.486999999999995</v>
      </c>
      <c r="C1082">
        <v>1760</v>
      </c>
      <c r="D1082">
        <v>450000</v>
      </c>
      <c r="E1082">
        <v>341</v>
      </c>
      <c r="F1082" s="3">
        <v>324.70871735088298</v>
      </c>
    </row>
    <row r="1083" spans="1:6">
      <c r="A1083">
        <v>15</v>
      </c>
      <c r="B1083">
        <v>-90.372</v>
      </c>
      <c r="C1083">
        <v>1760</v>
      </c>
      <c r="D1083">
        <v>450000</v>
      </c>
      <c r="E1083">
        <v>364</v>
      </c>
      <c r="F1083" s="3">
        <v>358.11895052510022</v>
      </c>
    </row>
    <row r="1084" spans="1:6">
      <c r="A1084">
        <v>16</v>
      </c>
      <c r="B1084">
        <v>-90.256</v>
      </c>
      <c r="C1084">
        <v>1760</v>
      </c>
      <c r="D1084">
        <v>450000</v>
      </c>
      <c r="E1084">
        <v>365</v>
      </c>
      <c r="F1084" s="3">
        <v>373.21622806904998</v>
      </c>
    </row>
    <row r="1085" spans="1:6">
      <c r="A1085">
        <v>17</v>
      </c>
      <c r="B1085">
        <v>-90.14</v>
      </c>
      <c r="C1085">
        <v>1760</v>
      </c>
      <c r="D1085">
        <v>450000</v>
      </c>
      <c r="E1085">
        <v>363</v>
      </c>
      <c r="F1085" s="3">
        <v>364.83408992137703</v>
      </c>
    </row>
    <row r="1086" spans="1:6">
      <c r="A1086">
        <v>18</v>
      </c>
      <c r="B1086">
        <v>-90.025000000000006</v>
      </c>
      <c r="C1086">
        <v>1760</v>
      </c>
      <c r="D1086">
        <v>450000</v>
      </c>
      <c r="E1086">
        <v>357</v>
      </c>
      <c r="F1086" s="3">
        <v>335.99633462071364</v>
      </c>
    </row>
    <row r="1087" spans="1:6">
      <c r="A1087">
        <v>19</v>
      </c>
      <c r="B1087">
        <v>-89.918999999999997</v>
      </c>
      <c r="C1087">
        <v>1760</v>
      </c>
      <c r="D1087">
        <v>450000</v>
      </c>
      <c r="E1087">
        <v>291</v>
      </c>
      <c r="F1087" s="3">
        <v>298.691551974704</v>
      </c>
    </row>
    <row r="1088" spans="1:6">
      <c r="A1088">
        <v>20</v>
      </c>
      <c r="B1088">
        <v>-89.805999999999997</v>
      </c>
      <c r="C1088">
        <v>1760</v>
      </c>
      <c r="D1088">
        <v>450000</v>
      </c>
      <c r="E1088">
        <v>252</v>
      </c>
      <c r="F1088" s="3">
        <v>257.06722972205876</v>
      </c>
    </row>
    <row r="1089" spans="1:6">
      <c r="A1089">
        <v>21</v>
      </c>
      <c r="B1089">
        <v>-89.691000000000003</v>
      </c>
      <c r="C1089">
        <v>1760</v>
      </c>
      <c r="D1089">
        <v>450000</v>
      </c>
      <c r="E1089">
        <v>210</v>
      </c>
      <c r="F1089" s="3">
        <v>220.67758439059403</v>
      </c>
    </row>
    <row r="1090" spans="1:6">
      <c r="A1090">
        <v>22</v>
      </c>
      <c r="B1090">
        <v>-89.576999999999998</v>
      </c>
      <c r="C1090">
        <v>1760</v>
      </c>
      <c r="D1090">
        <v>450000</v>
      </c>
      <c r="E1090">
        <v>194</v>
      </c>
      <c r="F1090" s="3">
        <v>194.44061278616041</v>
      </c>
    </row>
    <row r="1091" spans="1:6">
      <c r="A1091">
        <v>23</v>
      </c>
      <c r="B1091">
        <v>-89.457999999999998</v>
      </c>
      <c r="C1091">
        <v>1760</v>
      </c>
      <c r="D1091">
        <v>450000</v>
      </c>
      <c r="E1091">
        <v>177</v>
      </c>
      <c r="F1091" s="3">
        <v>177.3945415089533</v>
      </c>
    </row>
    <row r="1092" spans="1:6">
      <c r="A1092">
        <v>24</v>
      </c>
      <c r="B1092">
        <v>-89.341999999999999</v>
      </c>
      <c r="C1092">
        <v>1760</v>
      </c>
      <c r="D1092">
        <v>450000</v>
      </c>
      <c r="E1092">
        <v>200</v>
      </c>
      <c r="F1092" s="3">
        <v>168.46912123559574</v>
      </c>
    </row>
    <row r="1093" spans="1:6">
      <c r="A1093">
        <v>25</v>
      </c>
      <c r="B1093">
        <v>-89.234999999999999</v>
      </c>
      <c r="C1093">
        <v>1760</v>
      </c>
      <c r="D1093">
        <v>450000</v>
      </c>
      <c r="E1093">
        <v>179</v>
      </c>
      <c r="F1093" s="3">
        <v>164.45613773504948</v>
      </c>
    </row>
    <row r="1094" spans="1:6">
      <c r="A1094">
        <v>26</v>
      </c>
      <c r="B1094">
        <v>-89.13</v>
      </c>
      <c r="C1094">
        <v>1760</v>
      </c>
      <c r="D1094">
        <v>450000</v>
      </c>
      <c r="E1094">
        <v>185</v>
      </c>
      <c r="F1094" s="3">
        <v>162.67295727274416</v>
      </c>
    </row>
    <row r="1095" spans="1:6">
      <c r="A1095">
        <v>27</v>
      </c>
      <c r="B1095">
        <v>-89.016000000000005</v>
      </c>
      <c r="C1095">
        <v>1760</v>
      </c>
      <c r="D1095">
        <v>450000</v>
      </c>
      <c r="E1095">
        <v>167</v>
      </c>
      <c r="F1095" s="3">
        <v>161.90299781915758</v>
      </c>
    </row>
    <row r="1096" spans="1:6">
      <c r="A1096">
        <v>28</v>
      </c>
      <c r="B1096">
        <v>-88.896000000000001</v>
      </c>
      <c r="C1096">
        <v>1760</v>
      </c>
      <c r="D1096">
        <v>450000</v>
      </c>
      <c r="E1096">
        <v>166</v>
      </c>
      <c r="F1096" s="3">
        <v>161.63484525310167</v>
      </c>
    </row>
    <row r="1097" spans="1:6">
      <c r="A1097">
        <v>29</v>
      </c>
      <c r="B1097">
        <v>-88.790999999999997</v>
      </c>
      <c r="C1097">
        <v>1760</v>
      </c>
      <c r="D1097">
        <v>450000</v>
      </c>
      <c r="E1097">
        <v>149</v>
      </c>
      <c r="F1097" s="3">
        <v>161.56415780425127</v>
      </c>
    </row>
    <row r="1098" spans="1:6">
      <c r="A1098">
        <v>30</v>
      </c>
      <c r="B1098">
        <v>-88.671999999999997</v>
      </c>
      <c r="C1098">
        <v>1760</v>
      </c>
      <c r="D1098">
        <v>450000</v>
      </c>
      <c r="E1098">
        <v>158</v>
      </c>
      <c r="F1098" s="3"/>
    </row>
    <row r="1099" spans="1:6">
      <c r="A1099">
        <v>31</v>
      </c>
      <c r="B1099">
        <v>-88.56</v>
      </c>
      <c r="C1099">
        <v>1760</v>
      </c>
      <c r="D1099">
        <v>450000</v>
      </c>
      <c r="E1099">
        <v>158</v>
      </c>
      <c r="F1099" s="3"/>
    </row>
    <row r="1100" spans="1:6">
      <c r="A1100">
        <v>32</v>
      </c>
      <c r="B1100">
        <v>-88.451999999999998</v>
      </c>
      <c r="C1100">
        <v>1760</v>
      </c>
      <c r="D1100">
        <v>450000</v>
      </c>
      <c r="E1100">
        <v>144</v>
      </c>
      <c r="F1100" s="3"/>
    </row>
    <row r="1101" spans="1:6">
      <c r="A1101" t="s">
        <v>0</v>
      </c>
    </row>
    <row r="1102" spans="1:6">
      <c r="A1102" t="s">
        <v>0</v>
      </c>
    </row>
    <row r="1103" spans="1:6">
      <c r="A1103" t="s">
        <v>0</v>
      </c>
    </row>
    <row r="1104" spans="1:6">
      <c r="A1104" t="s">
        <v>0</v>
      </c>
    </row>
    <row r="1105" spans="1:10">
      <c r="A1105" t="s">
        <v>144</v>
      </c>
    </row>
    <row r="1106" spans="1:10">
      <c r="A1106" t="s">
        <v>44</v>
      </c>
    </row>
    <row r="1107" spans="1:10">
      <c r="A1107" t="s">
        <v>3</v>
      </c>
    </row>
    <row r="1108" spans="1:10">
      <c r="A1108" t="s">
        <v>4</v>
      </c>
    </row>
    <row r="1109" spans="1:10">
      <c r="A1109" t="s">
        <v>41</v>
      </c>
    </row>
    <row r="1110" spans="1:10">
      <c r="A1110" t="s">
        <v>145</v>
      </c>
    </row>
    <row r="1111" spans="1:10">
      <c r="A1111" t="s">
        <v>7</v>
      </c>
    </row>
    <row r="1112" spans="1:10">
      <c r="A1112" t="s">
        <v>8</v>
      </c>
    </row>
    <row r="1113" spans="1:10">
      <c r="A1113" t="s">
        <v>9</v>
      </c>
    </row>
    <row r="1114" spans="1:10">
      <c r="A1114" t="s">
        <v>10</v>
      </c>
    </row>
    <row r="1115" spans="1:10">
      <c r="A1115" t="s">
        <v>11</v>
      </c>
    </row>
    <row r="1116" spans="1:10">
      <c r="A1116" t="s">
        <v>0</v>
      </c>
    </row>
    <row r="1117" spans="1:10">
      <c r="A1117" t="s">
        <v>0</v>
      </c>
    </row>
    <row r="1118" spans="1:10">
      <c r="A1118" t="s">
        <v>84</v>
      </c>
      <c r="B1118" t="s">
        <v>63</v>
      </c>
      <c r="C1118" t="s">
        <v>66</v>
      </c>
      <c r="D1118" t="s">
        <v>83</v>
      </c>
      <c r="E1118" t="s">
        <v>82</v>
      </c>
      <c r="F1118" t="s">
        <v>103</v>
      </c>
    </row>
    <row r="1119" spans="1:10">
      <c r="A1119">
        <v>1</v>
      </c>
      <c r="B1119">
        <v>-91.947999999999993</v>
      </c>
      <c r="C1119">
        <v>1761</v>
      </c>
      <c r="D1119">
        <v>450000</v>
      </c>
      <c r="E1119">
        <v>130</v>
      </c>
      <c r="F1119" s="3"/>
      <c r="J1119" t="s">
        <v>146</v>
      </c>
    </row>
    <row r="1120" spans="1:10">
      <c r="A1120">
        <v>2</v>
      </c>
      <c r="B1120">
        <v>-91.838999999999999</v>
      </c>
      <c r="C1120">
        <v>1761</v>
      </c>
      <c r="D1120">
        <v>450000</v>
      </c>
      <c r="E1120">
        <v>146</v>
      </c>
      <c r="F1120" s="3"/>
    </row>
    <row r="1121" spans="1:6">
      <c r="A1121">
        <v>3</v>
      </c>
      <c r="B1121">
        <v>-91.724000000000004</v>
      </c>
      <c r="C1121">
        <v>1761</v>
      </c>
      <c r="D1121">
        <v>450000</v>
      </c>
      <c r="E1121">
        <v>155</v>
      </c>
      <c r="F1121" s="3"/>
    </row>
    <row r="1122" spans="1:6">
      <c r="A1122">
        <v>4</v>
      </c>
      <c r="B1122">
        <v>-91.611999999999995</v>
      </c>
      <c r="C1122">
        <v>1761</v>
      </c>
      <c r="D1122">
        <v>450000</v>
      </c>
      <c r="E1122">
        <v>148</v>
      </c>
      <c r="F1122" s="3"/>
    </row>
    <row r="1123" spans="1:6">
      <c r="A1123">
        <v>5</v>
      </c>
      <c r="B1123">
        <v>-91.5</v>
      </c>
      <c r="C1123">
        <v>1761</v>
      </c>
      <c r="D1123">
        <v>450000</v>
      </c>
      <c r="E1123">
        <v>151</v>
      </c>
      <c r="F1123" s="3">
        <v>163.37337892236062</v>
      </c>
    </row>
    <row r="1124" spans="1:6">
      <c r="A1124">
        <v>6</v>
      </c>
      <c r="B1124">
        <v>-91.394000000000005</v>
      </c>
      <c r="C1124">
        <v>1761</v>
      </c>
      <c r="D1124">
        <v>450000</v>
      </c>
      <c r="E1124">
        <v>141</v>
      </c>
      <c r="F1124" s="3">
        <v>163.52545930414735</v>
      </c>
    </row>
    <row r="1125" spans="1:6">
      <c r="A1125">
        <v>7</v>
      </c>
      <c r="B1125">
        <v>-91.281000000000006</v>
      </c>
      <c r="C1125">
        <v>1761</v>
      </c>
      <c r="D1125">
        <v>450000</v>
      </c>
      <c r="E1125">
        <v>153</v>
      </c>
      <c r="F1125" s="3">
        <v>164.11072767999673</v>
      </c>
    </row>
    <row r="1126" spans="1:6">
      <c r="A1126">
        <v>8</v>
      </c>
      <c r="B1126">
        <v>-91.165000000000006</v>
      </c>
      <c r="C1126">
        <v>1761</v>
      </c>
      <c r="D1126">
        <v>450000</v>
      </c>
      <c r="E1126">
        <v>189</v>
      </c>
      <c r="F1126" s="3">
        <v>166.07003437950627</v>
      </c>
    </row>
    <row r="1127" spans="1:6">
      <c r="A1127">
        <v>9</v>
      </c>
      <c r="B1127">
        <v>-91.049000000000007</v>
      </c>
      <c r="C1127">
        <v>1761</v>
      </c>
      <c r="D1127">
        <v>450000</v>
      </c>
      <c r="E1127">
        <v>162</v>
      </c>
      <c r="F1127" s="3">
        <v>171.56760104709855</v>
      </c>
    </row>
    <row r="1128" spans="1:6">
      <c r="A1128">
        <v>10</v>
      </c>
      <c r="B1128">
        <v>-90.933999999999997</v>
      </c>
      <c r="C1128">
        <v>1761</v>
      </c>
      <c r="D1128">
        <v>450000</v>
      </c>
      <c r="E1128">
        <v>179</v>
      </c>
      <c r="F1128" s="3">
        <v>184.44675880313147</v>
      </c>
    </row>
    <row r="1129" spans="1:6">
      <c r="A1129">
        <v>11</v>
      </c>
      <c r="B1129">
        <v>-90.823999999999998</v>
      </c>
      <c r="C1129">
        <v>1761</v>
      </c>
      <c r="D1129">
        <v>450000</v>
      </c>
      <c r="E1129">
        <v>210</v>
      </c>
      <c r="F1129" s="3">
        <v>208.54767595105076</v>
      </c>
    </row>
    <row r="1130" spans="1:6">
      <c r="A1130">
        <v>12</v>
      </c>
      <c r="B1130">
        <v>-90.709000000000003</v>
      </c>
      <c r="C1130">
        <v>1761</v>
      </c>
      <c r="D1130">
        <v>450000</v>
      </c>
      <c r="E1130">
        <v>247</v>
      </c>
      <c r="F1130" s="3">
        <v>250.023433298388</v>
      </c>
    </row>
    <row r="1131" spans="1:6">
      <c r="A1131">
        <v>13</v>
      </c>
      <c r="B1131">
        <v>-90.594999999999999</v>
      </c>
      <c r="C1131">
        <v>1761</v>
      </c>
      <c r="D1131">
        <v>450000</v>
      </c>
      <c r="E1131">
        <v>300</v>
      </c>
      <c r="F1131" s="3">
        <v>306.09925629487248</v>
      </c>
    </row>
    <row r="1132" spans="1:6">
      <c r="A1132">
        <v>14</v>
      </c>
      <c r="B1132">
        <v>-90.486999999999995</v>
      </c>
      <c r="C1132">
        <v>1761</v>
      </c>
      <c r="D1132">
        <v>450000</v>
      </c>
      <c r="E1132">
        <v>370</v>
      </c>
      <c r="F1132" s="3">
        <v>363.54846858382143</v>
      </c>
    </row>
    <row r="1133" spans="1:6">
      <c r="A1133">
        <v>15</v>
      </c>
      <c r="B1133">
        <v>-90.372</v>
      </c>
      <c r="C1133">
        <v>1761</v>
      </c>
      <c r="D1133">
        <v>450000</v>
      </c>
      <c r="E1133">
        <v>415</v>
      </c>
      <c r="F1133" s="3">
        <v>411.90414009278942</v>
      </c>
    </row>
    <row r="1134" spans="1:6">
      <c r="A1134">
        <v>16</v>
      </c>
      <c r="B1134">
        <v>-90.256</v>
      </c>
      <c r="C1134">
        <v>1761</v>
      </c>
      <c r="D1134">
        <v>450000</v>
      </c>
      <c r="E1134">
        <v>441</v>
      </c>
      <c r="F1134" s="3">
        <v>429.39439938593745</v>
      </c>
    </row>
    <row r="1135" spans="1:6">
      <c r="A1135">
        <v>17</v>
      </c>
      <c r="B1135">
        <v>-90.14</v>
      </c>
      <c r="C1135">
        <v>1761</v>
      </c>
      <c r="D1135">
        <v>450000</v>
      </c>
      <c r="E1135">
        <v>413</v>
      </c>
      <c r="F1135" s="3">
        <v>408.2349381792302</v>
      </c>
    </row>
    <row r="1136" spans="1:6">
      <c r="A1136">
        <v>18</v>
      </c>
      <c r="B1136">
        <v>-90.025000000000006</v>
      </c>
      <c r="C1136">
        <v>1761</v>
      </c>
      <c r="D1136">
        <v>450000</v>
      </c>
      <c r="E1136">
        <v>339</v>
      </c>
      <c r="F1136" s="3">
        <v>357.70612852494793</v>
      </c>
    </row>
    <row r="1137" spans="1:6">
      <c r="A1137">
        <v>19</v>
      </c>
      <c r="B1137">
        <v>-89.918999999999997</v>
      </c>
      <c r="C1137">
        <v>1761</v>
      </c>
      <c r="D1137">
        <v>450000</v>
      </c>
      <c r="E1137">
        <v>293</v>
      </c>
      <c r="F1137" s="3">
        <v>301.08505784123162</v>
      </c>
    </row>
    <row r="1138" spans="1:6">
      <c r="A1138">
        <v>20</v>
      </c>
      <c r="B1138">
        <v>-89.805999999999997</v>
      </c>
      <c r="C1138">
        <v>1761</v>
      </c>
      <c r="D1138">
        <v>450000</v>
      </c>
      <c r="E1138">
        <v>241</v>
      </c>
      <c r="F1138" s="3">
        <v>246.39977749433382</v>
      </c>
    </row>
    <row r="1139" spans="1:6">
      <c r="A1139">
        <v>21</v>
      </c>
      <c r="B1139">
        <v>-89.691000000000003</v>
      </c>
      <c r="C1139">
        <v>1761</v>
      </c>
      <c r="D1139">
        <v>450000</v>
      </c>
      <c r="E1139">
        <v>231</v>
      </c>
      <c r="F1139" s="3">
        <v>206.18885210955281</v>
      </c>
    </row>
    <row r="1140" spans="1:6">
      <c r="A1140">
        <v>22</v>
      </c>
      <c r="B1140">
        <v>-89.576999999999998</v>
      </c>
      <c r="C1140">
        <v>1761</v>
      </c>
      <c r="D1140">
        <v>450000</v>
      </c>
      <c r="E1140">
        <v>193</v>
      </c>
      <c r="F1140" s="3">
        <v>182.54040299402928</v>
      </c>
    </row>
    <row r="1141" spans="1:6">
      <c r="A1141">
        <v>23</v>
      </c>
      <c r="B1141">
        <v>-89.457999999999998</v>
      </c>
      <c r="C1141">
        <v>1761</v>
      </c>
      <c r="D1141">
        <v>450000</v>
      </c>
      <c r="E1141">
        <v>175</v>
      </c>
      <c r="F1141" s="3">
        <v>170.44371149386279</v>
      </c>
    </row>
    <row r="1142" spans="1:6">
      <c r="A1142">
        <v>24</v>
      </c>
      <c r="B1142">
        <v>-89.341999999999999</v>
      </c>
      <c r="C1142">
        <v>1761</v>
      </c>
      <c r="D1142">
        <v>450000</v>
      </c>
      <c r="E1142">
        <v>156</v>
      </c>
      <c r="F1142" s="3">
        <v>165.64552039319136</v>
      </c>
    </row>
    <row r="1143" spans="1:6">
      <c r="A1143">
        <v>25</v>
      </c>
      <c r="B1143">
        <v>-89.234999999999999</v>
      </c>
      <c r="C1143">
        <v>1761</v>
      </c>
      <c r="D1143">
        <v>450000</v>
      </c>
      <c r="E1143">
        <v>177</v>
      </c>
      <c r="F1143" s="3">
        <v>164.04644012288301</v>
      </c>
    </row>
    <row r="1144" spans="1:6">
      <c r="A1144">
        <v>26</v>
      </c>
      <c r="B1144">
        <v>-89.13</v>
      </c>
      <c r="C1144">
        <v>1761</v>
      </c>
      <c r="D1144">
        <v>450000</v>
      </c>
      <c r="E1144">
        <v>170</v>
      </c>
      <c r="F1144" s="3">
        <v>163.52690976216624</v>
      </c>
    </row>
    <row r="1145" spans="1:6">
      <c r="A1145">
        <v>27</v>
      </c>
      <c r="B1145">
        <v>-89.016000000000005</v>
      </c>
      <c r="C1145">
        <v>1761</v>
      </c>
      <c r="D1145">
        <v>450000</v>
      </c>
      <c r="E1145">
        <v>177</v>
      </c>
      <c r="F1145" s="3">
        <v>163.36853926933199</v>
      </c>
    </row>
    <row r="1146" spans="1:6">
      <c r="A1146">
        <v>28</v>
      </c>
      <c r="B1146">
        <v>-88.896000000000001</v>
      </c>
      <c r="C1146">
        <v>1761</v>
      </c>
      <c r="D1146">
        <v>450000</v>
      </c>
      <c r="E1146">
        <v>161</v>
      </c>
      <c r="F1146" s="3">
        <v>163.33182589517432</v>
      </c>
    </row>
    <row r="1147" spans="1:6">
      <c r="A1147">
        <v>29</v>
      </c>
      <c r="B1147">
        <v>-88.790999999999997</v>
      </c>
      <c r="C1147">
        <v>1761</v>
      </c>
      <c r="D1147">
        <v>450000</v>
      </c>
      <c r="E1147">
        <v>172</v>
      </c>
      <c r="F1147" s="3">
        <v>163.32560898117956</v>
      </c>
    </row>
    <row r="1148" spans="1:6">
      <c r="A1148">
        <v>30</v>
      </c>
      <c r="B1148">
        <v>-88.671999999999997</v>
      </c>
      <c r="C1148">
        <v>1761</v>
      </c>
      <c r="D1148">
        <v>450000</v>
      </c>
      <c r="E1148">
        <v>148</v>
      </c>
      <c r="F1148" s="3"/>
    </row>
    <row r="1149" spans="1:6">
      <c r="A1149">
        <v>31</v>
      </c>
      <c r="B1149">
        <v>-88.56</v>
      </c>
      <c r="C1149">
        <v>1761</v>
      </c>
      <c r="D1149">
        <v>450000</v>
      </c>
      <c r="E1149">
        <v>167</v>
      </c>
      <c r="F1149" s="3"/>
    </row>
    <row r="1150" spans="1:6">
      <c r="A1150">
        <v>32</v>
      </c>
      <c r="B1150">
        <v>-88.451999999999998</v>
      </c>
      <c r="C1150">
        <v>1761</v>
      </c>
      <c r="D1150">
        <v>450000</v>
      </c>
      <c r="E1150">
        <v>144</v>
      </c>
      <c r="F1150" s="3"/>
    </row>
    <row r="1151" spans="1:6">
      <c r="A1151" t="s">
        <v>0</v>
      </c>
    </row>
    <row r="1152" spans="1:6">
      <c r="A1152" t="s">
        <v>0</v>
      </c>
    </row>
    <row r="1153" spans="1:6">
      <c r="A1153" t="s">
        <v>0</v>
      </c>
    </row>
    <row r="1154" spans="1:6">
      <c r="A1154" t="s">
        <v>0</v>
      </c>
    </row>
    <row r="1155" spans="1:6">
      <c r="A1155" t="s">
        <v>147</v>
      </c>
    </row>
    <row r="1156" spans="1:6">
      <c r="A1156" t="s">
        <v>44</v>
      </c>
    </row>
    <row r="1157" spans="1:6">
      <c r="A1157" t="s">
        <v>3</v>
      </c>
    </row>
    <row r="1158" spans="1:6">
      <c r="A1158" t="s">
        <v>4</v>
      </c>
    </row>
    <row r="1159" spans="1:6">
      <c r="A1159" t="s">
        <v>41</v>
      </c>
    </row>
    <row r="1160" spans="1:6">
      <c r="A1160" t="s">
        <v>148</v>
      </c>
    </row>
    <row r="1161" spans="1:6">
      <c r="A1161" t="s">
        <v>7</v>
      </c>
    </row>
    <row r="1162" spans="1:6">
      <c r="A1162" t="s">
        <v>8</v>
      </c>
    </row>
    <row r="1163" spans="1:6">
      <c r="A1163" t="s">
        <v>9</v>
      </c>
    </row>
    <row r="1164" spans="1:6">
      <c r="A1164" t="s">
        <v>10</v>
      </c>
    </row>
    <row r="1165" spans="1:6">
      <c r="A1165" t="s">
        <v>11</v>
      </c>
    </row>
    <row r="1166" spans="1:6">
      <c r="A1166" t="s">
        <v>0</v>
      </c>
    </row>
    <row r="1167" spans="1:6">
      <c r="A1167" t="s">
        <v>0</v>
      </c>
    </row>
    <row r="1168" spans="1:6">
      <c r="A1168" t="s">
        <v>84</v>
      </c>
      <c r="B1168" t="s">
        <v>63</v>
      </c>
      <c r="C1168" t="s">
        <v>66</v>
      </c>
      <c r="D1168" t="s">
        <v>83</v>
      </c>
      <c r="E1168" t="s">
        <v>82</v>
      </c>
      <c r="F1168" t="s">
        <v>103</v>
      </c>
    </row>
    <row r="1169" spans="1:10">
      <c r="A1169">
        <v>1</v>
      </c>
      <c r="B1169">
        <v>-91.947999999999993</v>
      </c>
      <c r="C1169">
        <v>1761</v>
      </c>
      <c r="D1169">
        <v>450000</v>
      </c>
      <c r="E1169">
        <v>113</v>
      </c>
      <c r="J1169" t="s">
        <v>151</v>
      </c>
    </row>
    <row r="1170" spans="1:10">
      <c r="A1170">
        <v>2</v>
      </c>
      <c r="B1170">
        <v>-91.838999999999999</v>
      </c>
      <c r="C1170">
        <v>1761</v>
      </c>
      <c r="D1170">
        <v>450000</v>
      </c>
      <c r="E1170">
        <v>157</v>
      </c>
    </row>
    <row r="1171" spans="1:10">
      <c r="A1171">
        <v>3</v>
      </c>
      <c r="B1171">
        <v>-91.724000000000004</v>
      </c>
      <c r="C1171">
        <v>1761</v>
      </c>
      <c r="D1171">
        <v>450000</v>
      </c>
      <c r="E1171">
        <v>130</v>
      </c>
    </row>
    <row r="1172" spans="1:10">
      <c r="A1172">
        <v>4</v>
      </c>
      <c r="B1172">
        <v>-91.611999999999995</v>
      </c>
      <c r="C1172">
        <v>1761</v>
      </c>
      <c r="D1172">
        <v>450000</v>
      </c>
      <c r="E1172">
        <v>146</v>
      </c>
    </row>
    <row r="1173" spans="1:10">
      <c r="A1173">
        <v>5</v>
      </c>
      <c r="B1173">
        <v>-91.5</v>
      </c>
      <c r="C1173">
        <v>1761</v>
      </c>
      <c r="D1173">
        <v>450000</v>
      </c>
      <c r="E1173">
        <v>151</v>
      </c>
      <c r="F1173" s="3">
        <v>159.88266230714549</v>
      </c>
    </row>
    <row r="1174" spans="1:10">
      <c r="A1174">
        <v>6</v>
      </c>
      <c r="B1174">
        <v>-91.394000000000005</v>
      </c>
      <c r="C1174">
        <v>1761</v>
      </c>
      <c r="D1174">
        <v>450000</v>
      </c>
      <c r="E1174">
        <v>155</v>
      </c>
      <c r="F1174" s="3">
        <v>160.08183932619059</v>
      </c>
    </row>
    <row r="1175" spans="1:10">
      <c r="A1175">
        <v>7</v>
      </c>
      <c r="B1175">
        <v>-91.281000000000006</v>
      </c>
      <c r="C1175">
        <v>1761</v>
      </c>
      <c r="D1175">
        <v>450000</v>
      </c>
      <c r="E1175">
        <v>158</v>
      </c>
      <c r="F1175" s="3">
        <v>160.79733041686342</v>
      </c>
    </row>
    <row r="1176" spans="1:10">
      <c r="A1176">
        <v>8</v>
      </c>
      <c r="B1176">
        <v>-91.165000000000006</v>
      </c>
      <c r="C1176">
        <v>1761</v>
      </c>
      <c r="D1176">
        <v>450000</v>
      </c>
      <c r="E1176">
        <v>148</v>
      </c>
      <c r="F1176" s="3">
        <v>163.05016518204508</v>
      </c>
    </row>
    <row r="1177" spans="1:10">
      <c r="A1177">
        <v>9</v>
      </c>
      <c r="B1177">
        <v>-91.049000000000007</v>
      </c>
      <c r="C1177">
        <v>1761</v>
      </c>
      <c r="D1177">
        <v>450000</v>
      </c>
      <c r="E1177">
        <v>160</v>
      </c>
      <c r="F1177" s="3">
        <v>169.05580829444617</v>
      </c>
    </row>
    <row r="1178" spans="1:10">
      <c r="A1178">
        <v>10</v>
      </c>
      <c r="B1178">
        <v>-90.933999999999997</v>
      </c>
      <c r="C1178">
        <v>1761</v>
      </c>
      <c r="D1178">
        <v>450000</v>
      </c>
      <c r="E1178">
        <v>184</v>
      </c>
      <c r="F1178" s="3">
        <v>182.57207551905054</v>
      </c>
    </row>
    <row r="1179" spans="1:10">
      <c r="A1179">
        <v>11</v>
      </c>
      <c r="B1179">
        <v>-90.823999999999998</v>
      </c>
      <c r="C1179">
        <v>1761</v>
      </c>
      <c r="D1179">
        <v>450000</v>
      </c>
      <c r="E1179">
        <v>223</v>
      </c>
      <c r="F1179" s="3">
        <v>207.16180848615409</v>
      </c>
    </row>
    <row r="1180" spans="1:10">
      <c r="A1180">
        <v>12</v>
      </c>
      <c r="B1180">
        <v>-90.709000000000003</v>
      </c>
      <c r="C1180">
        <v>1761</v>
      </c>
      <c r="D1180">
        <v>450000</v>
      </c>
      <c r="E1180">
        <v>270</v>
      </c>
      <c r="F1180" s="3">
        <v>248.7755595019614</v>
      </c>
    </row>
    <row r="1181" spans="1:10">
      <c r="A1181">
        <v>13</v>
      </c>
      <c r="B1181">
        <v>-90.594999999999999</v>
      </c>
      <c r="C1181">
        <v>1761</v>
      </c>
      <c r="D1181">
        <v>450000</v>
      </c>
      <c r="E1181">
        <v>276</v>
      </c>
      <c r="F1181" s="3">
        <v>304.85283480679692</v>
      </c>
    </row>
    <row r="1182" spans="1:10">
      <c r="A1182">
        <v>14</v>
      </c>
      <c r="B1182">
        <v>-90.486999999999995</v>
      </c>
      <c r="C1182">
        <v>1761</v>
      </c>
      <c r="D1182">
        <v>450000</v>
      </c>
      <c r="E1182">
        <v>361</v>
      </c>
      <c r="F1182" s="3">
        <v>363.13912525744132</v>
      </c>
    </row>
    <row r="1183" spans="1:10">
      <c r="A1183">
        <v>15</v>
      </c>
      <c r="B1183">
        <v>-90.372</v>
      </c>
      <c r="C1183">
        <v>1761</v>
      </c>
      <c r="D1183">
        <v>450000</v>
      </c>
      <c r="E1183">
        <v>424</v>
      </c>
      <c r="F1183" s="3">
        <v>414.62511722272586</v>
      </c>
    </row>
    <row r="1184" spans="1:10">
      <c r="A1184">
        <v>16</v>
      </c>
      <c r="B1184">
        <v>-90.256</v>
      </c>
      <c r="C1184">
        <v>1761</v>
      </c>
      <c r="D1184">
        <v>450000</v>
      </c>
      <c r="E1184">
        <v>432</v>
      </c>
      <c r="F1184" s="3">
        <v>437.97666081922563</v>
      </c>
    </row>
    <row r="1185" spans="1:6">
      <c r="A1185">
        <v>17</v>
      </c>
      <c r="B1185">
        <v>-90.14</v>
      </c>
      <c r="C1185">
        <v>1761</v>
      </c>
      <c r="D1185">
        <v>450000</v>
      </c>
      <c r="E1185">
        <v>431</v>
      </c>
      <c r="F1185" s="3">
        <v>423.63962689658422</v>
      </c>
    </row>
    <row r="1186" spans="1:6">
      <c r="A1186">
        <v>18</v>
      </c>
      <c r="B1186">
        <v>-90.025000000000006</v>
      </c>
      <c r="C1186">
        <v>1761</v>
      </c>
      <c r="D1186">
        <v>450000</v>
      </c>
      <c r="E1186">
        <v>395</v>
      </c>
      <c r="F1186" s="3">
        <v>377.7144705510716</v>
      </c>
    </row>
    <row r="1187" spans="1:6">
      <c r="A1187">
        <v>19</v>
      </c>
      <c r="B1187">
        <v>-89.918999999999997</v>
      </c>
      <c r="C1187">
        <v>1761</v>
      </c>
      <c r="D1187">
        <v>450000</v>
      </c>
      <c r="E1187">
        <v>312</v>
      </c>
      <c r="F1187" s="3">
        <v>321.4531163887566</v>
      </c>
    </row>
    <row r="1188" spans="1:6">
      <c r="A1188">
        <v>20</v>
      </c>
      <c r="B1188">
        <v>-89.805999999999997</v>
      </c>
      <c r="C1188">
        <v>1761</v>
      </c>
      <c r="D1188">
        <v>450000</v>
      </c>
      <c r="E1188">
        <v>248</v>
      </c>
      <c r="F1188" s="3">
        <v>263.11808287925419</v>
      </c>
    </row>
    <row r="1189" spans="1:6">
      <c r="A1189">
        <v>21</v>
      </c>
      <c r="B1189">
        <v>-89.691000000000003</v>
      </c>
      <c r="C1189">
        <v>1761</v>
      </c>
      <c r="D1189">
        <v>450000</v>
      </c>
      <c r="E1189">
        <v>220</v>
      </c>
      <c r="F1189" s="3">
        <v>216.92911502873156</v>
      </c>
    </row>
    <row r="1190" spans="1:6">
      <c r="A1190">
        <v>22</v>
      </c>
      <c r="B1190">
        <v>-89.576999999999998</v>
      </c>
      <c r="C1190">
        <v>1761</v>
      </c>
      <c r="D1190">
        <v>450000</v>
      </c>
      <c r="E1190">
        <v>189</v>
      </c>
      <c r="F1190" s="3">
        <v>187.50750826720761</v>
      </c>
    </row>
    <row r="1191" spans="1:6">
      <c r="A1191">
        <v>23</v>
      </c>
      <c r="B1191">
        <v>-89.457999999999998</v>
      </c>
      <c r="C1191">
        <v>1761</v>
      </c>
      <c r="D1191">
        <v>450000</v>
      </c>
      <c r="E1191">
        <v>189</v>
      </c>
      <c r="F1191" s="3">
        <v>171.06704076738211</v>
      </c>
    </row>
    <row r="1192" spans="1:6">
      <c r="A1192">
        <v>24</v>
      </c>
      <c r="B1192">
        <v>-89.341999999999999</v>
      </c>
      <c r="C1192">
        <v>1761</v>
      </c>
      <c r="D1192">
        <v>450000</v>
      </c>
      <c r="E1192">
        <v>162</v>
      </c>
      <c r="F1192" s="3">
        <v>163.86961128957751</v>
      </c>
    </row>
    <row r="1193" spans="1:6">
      <c r="A1193">
        <v>25</v>
      </c>
      <c r="B1193">
        <v>-89.234999999999999</v>
      </c>
      <c r="C1193">
        <v>1761</v>
      </c>
      <c r="D1193">
        <v>450000</v>
      </c>
      <c r="E1193">
        <v>170</v>
      </c>
      <c r="F1193" s="3">
        <v>161.20954237060403</v>
      </c>
    </row>
    <row r="1194" spans="1:6">
      <c r="A1194">
        <v>26</v>
      </c>
      <c r="B1194">
        <v>-89.13</v>
      </c>
      <c r="C1194">
        <v>1761</v>
      </c>
      <c r="D1194">
        <v>450000</v>
      </c>
      <c r="E1194">
        <v>147</v>
      </c>
      <c r="F1194" s="3">
        <v>160.24889561897942</v>
      </c>
    </row>
    <row r="1195" spans="1:6">
      <c r="A1195">
        <v>27</v>
      </c>
      <c r="B1195">
        <v>-89.016000000000005</v>
      </c>
      <c r="C1195">
        <v>1761</v>
      </c>
      <c r="D1195">
        <v>450000</v>
      </c>
      <c r="E1195">
        <v>162</v>
      </c>
      <c r="F1195" s="3">
        <v>159.92024054280486</v>
      </c>
    </row>
    <row r="1196" spans="1:6">
      <c r="A1196">
        <v>28</v>
      </c>
      <c r="B1196">
        <v>-88.896000000000001</v>
      </c>
      <c r="C1196">
        <v>1761</v>
      </c>
      <c r="D1196">
        <v>450000</v>
      </c>
      <c r="E1196">
        <v>184</v>
      </c>
      <c r="F1196" s="3">
        <v>159.83321450775927</v>
      </c>
    </row>
    <row r="1197" spans="1:6">
      <c r="A1197">
        <v>29</v>
      </c>
      <c r="B1197">
        <v>-88.790999999999997</v>
      </c>
      <c r="C1197">
        <v>1761</v>
      </c>
      <c r="D1197">
        <v>450000</v>
      </c>
      <c r="E1197">
        <v>165</v>
      </c>
      <c r="F1197" s="3">
        <v>159.81620582780079</v>
      </c>
    </row>
    <row r="1198" spans="1:6">
      <c r="A1198">
        <v>30</v>
      </c>
      <c r="B1198">
        <v>-88.671999999999997</v>
      </c>
      <c r="C1198">
        <v>1761</v>
      </c>
      <c r="D1198">
        <v>450000</v>
      </c>
      <c r="E1198">
        <v>163</v>
      </c>
    </row>
    <row r="1199" spans="1:6">
      <c r="A1199">
        <v>31</v>
      </c>
      <c r="B1199">
        <v>-88.56</v>
      </c>
      <c r="C1199">
        <v>1761</v>
      </c>
      <c r="D1199">
        <v>450000</v>
      </c>
      <c r="E1199">
        <v>142</v>
      </c>
    </row>
    <row r="1200" spans="1:6">
      <c r="A1200">
        <v>32</v>
      </c>
      <c r="B1200">
        <v>-88.451999999999998</v>
      </c>
      <c r="C1200">
        <v>1761</v>
      </c>
      <c r="D1200">
        <v>450000</v>
      </c>
      <c r="E1200">
        <v>166</v>
      </c>
    </row>
    <row r="1201" spans="1:1">
      <c r="A1201" t="s">
        <v>0</v>
      </c>
    </row>
    <row r="1202" spans="1:1">
      <c r="A1202" t="s">
        <v>0</v>
      </c>
    </row>
    <row r="1203" spans="1:1">
      <c r="A1203" t="s">
        <v>0</v>
      </c>
    </row>
    <row r="1204" spans="1:1">
      <c r="A1204" t="s">
        <v>0</v>
      </c>
    </row>
    <row r="1205" spans="1:1">
      <c r="A1205" t="s">
        <v>149</v>
      </c>
    </row>
    <row r="1206" spans="1:1">
      <c r="A1206" t="s">
        <v>21</v>
      </c>
    </row>
    <row r="1207" spans="1:1">
      <c r="A1207" t="s">
        <v>3</v>
      </c>
    </row>
    <row r="1208" spans="1:1">
      <c r="A1208" t="s">
        <v>4</v>
      </c>
    </row>
    <row r="1209" spans="1:1">
      <c r="A1209" t="s">
        <v>41</v>
      </c>
    </row>
    <row r="1210" spans="1:1">
      <c r="A1210" t="s">
        <v>150</v>
      </c>
    </row>
    <row r="1211" spans="1:1">
      <c r="A1211" t="s">
        <v>7</v>
      </c>
    </row>
    <row r="1212" spans="1:1">
      <c r="A1212" t="s">
        <v>8</v>
      </c>
    </row>
    <row r="1213" spans="1:1">
      <c r="A1213" t="s">
        <v>9</v>
      </c>
    </row>
    <row r="1214" spans="1:1">
      <c r="A1214" t="s">
        <v>10</v>
      </c>
    </row>
    <row r="1215" spans="1:1">
      <c r="A1215" t="s">
        <v>11</v>
      </c>
    </row>
    <row r="1216" spans="1:1">
      <c r="A1216" t="s">
        <v>0</v>
      </c>
    </row>
    <row r="1217" spans="1:10">
      <c r="A1217" t="s">
        <v>0</v>
      </c>
    </row>
    <row r="1218" spans="1:10">
      <c r="A1218" t="s">
        <v>84</v>
      </c>
      <c r="B1218" t="s">
        <v>63</v>
      </c>
      <c r="C1218" t="s">
        <v>66</v>
      </c>
      <c r="D1218" t="s">
        <v>83</v>
      </c>
      <c r="E1218" t="s">
        <v>82</v>
      </c>
      <c r="F1218" t="s">
        <v>103</v>
      </c>
    </row>
    <row r="1219" spans="1:10">
      <c r="A1219">
        <v>1</v>
      </c>
      <c r="B1219">
        <v>-91.947999999999993</v>
      </c>
      <c r="C1219">
        <v>4</v>
      </c>
      <c r="D1219">
        <v>1000</v>
      </c>
      <c r="E1219">
        <v>0</v>
      </c>
      <c r="J1219" t="s">
        <v>157</v>
      </c>
    </row>
    <row r="1220" spans="1:10">
      <c r="A1220">
        <v>2</v>
      </c>
      <c r="B1220">
        <v>-91.838999999999999</v>
      </c>
      <c r="C1220">
        <v>4</v>
      </c>
      <c r="D1220">
        <v>1000</v>
      </c>
      <c r="E1220">
        <v>0</v>
      </c>
    </row>
    <row r="1221" spans="1:10">
      <c r="A1221">
        <v>3</v>
      </c>
      <c r="B1221">
        <v>-91.724000000000004</v>
      </c>
      <c r="C1221">
        <v>4</v>
      </c>
      <c r="D1221">
        <v>1000</v>
      </c>
      <c r="E1221">
        <v>0</v>
      </c>
    </row>
    <row r="1222" spans="1:10">
      <c r="A1222">
        <v>4</v>
      </c>
      <c r="B1222">
        <v>-91.611999999999995</v>
      </c>
      <c r="C1222">
        <v>4</v>
      </c>
      <c r="D1222">
        <v>1000</v>
      </c>
      <c r="E1222">
        <v>0</v>
      </c>
    </row>
    <row r="1223" spans="1:10">
      <c r="A1223">
        <v>5</v>
      </c>
      <c r="B1223">
        <v>-91.5</v>
      </c>
      <c r="C1223">
        <v>4</v>
      </c>
      <c r="D1223">
        <v>1000</v>
      </c>
      <c r="E1223">
        <v>0</v>
      </c>
      <c r="F1223" s="3">
        <v>2.1330612162907454E-7</v>
      </c>
    </row>
    <row r="1224" spans="1:10">
      <c r="A1224">
        <v>6</v>
      </c>
      <c r="B1224">
        <v>-91.394000000000005</v>
      </c>
      <c r="C1224">
        <v>4</v>
      </c>
      <c r="D1224">
        <v>1000</v>
      </c>
      <c r="E1224">
        <v>0</v>
      </c>
      <c r="F1224" s="3">
        <v>2.1330612162907454E-7</v>
      </c>
    </row>
    <row r="1225" spans="1:10">
      <c r="A1225">
        <v>7</v>
      </c>
      <c r="B1225">
        <v>-91.281000000000006</v>
      </c>
      <c r="C1225">
        <v>4</v>
      </c>
      <c r="D1225">
        <v>1000</v>
      </c>
      <c r="E1225">
        <v>0</v>
      </c>
      <c r="F1225" s="3">
        <v>2.1330612162907454E-7</v>
      </c>
    </row>
    <row r="1226" spans="1:10">
      <c r="A1226">
        <v>8</v>
      </c>
      <c r="B1226">
        <v>-91.165000000000006</v>
      </c>
      <c r="C1226">
        <v>4</v>
      </c>
      <c r="D1226">
        <v>1000</v>
      </c>
      <c r="E1226">
        <v>0</v>
      </c>
      <c r="F1226" s="3">
        <v>2.1330612162907454E-7</v>
      </c>
    </row>
    <row r="1227" spans="1:10">
      <c r="A1227">
        <v>9</v>
      </c>
      <c r="B1227">
        <v>-91.049000000000007</v>
      </c>
      <c r="C1227">
        <v>4</v>
      </c>
      <c r="D1227">
        <v>1000</v>
      </c>
      <c r="E1227">
        <v>0</v>
      </c>
      <c r="F1227" s="3">
        <v>2.1330612162907454E-7</v>
      </c>
    </row>
    <row r="1228" spans="1:10">
      <c r="A1228">
        <v>10</v>
      </c>
      <c r="B1228">
        <v>-90.933999999999997</v>
      </c>
      <c r="C1228">
        <v>4</v>
      </c>
      <c r="D1228">
        <v>1000</v>
      </c>
      <c r="E1228">
        <v>0</v>
      </c>
      <c r="F1228" s="3">
        <v>2.1330612162907454E-7</v>
      </c>
    </row>
    <row r="1229" spans="1:10">
      <c r="A1229">
        <v>11</v>
      </c>
      <c r="B1229">
        <v>-90.823999999999998</v>
      </c>
      <c r="C1229">
        <v>4</v>
      </c>
      <c r="D1229">
        <v>1000</v>
      </c>
      <c r="E1229">
        <v>0</v>
      </c>
      <c r="F1229" s="3">
        <v>2.1330612162907454E-7</v>
      </c>
    </row>
    <row r="1230" spans="1:10">
      <c r="A1230">
        <v>12</v>
      </c>
      <c r="B1230">
        <v>-90.709000000000003</v>
      </c>
      <c r="C1230">
        <v>4</v>
      </c>
      <c r="D1230">
        <v>1000</v>
      </c>
      <c r="E1230">
        <v>0</v>
      </c>
      <c r="F1230" s="3">
        <v>2.1330612162907454E-7</v>
      </c>
    </row>
    <row r="1231" spans="1:10">
      <c r="A1231">
        <v>13</v>
      </c>
      <c r="B1231">
        <v>-90.594999999999999</v>
      </c>
      <c r="C1231">
        <v>4</v>
      </c>
      <c r="D1231">
        <v>1000</v>
      </c>
      <c r="E1231">
        <v>0</v>
      </c>
      <c r="F1231" s="3">
        <v>2.1330612162907454E-7</v>
      </c>
    </row>
    <row r="1232" spans="1:10">
      <c r="A1232">
        <v>14</v>
      </c>
      <c r="B1232">
        <v>-90.486999999999995</v>
      </c>
      <c r="C1232">
        <v>4</v>
      </c>
      <c r="D1232">
        <v>1000</v>
      </c>
      <c r="E1232">
        <v>0</v>
      </c>
      <c r="F1232" s="3">
        <v>2.1330612162907454E-7</v>
      </c>
    </row>
    <row r="1233" spans="1:6">
      <c r="A1233">
        <v>15</v>
      </c>
      <c r="B1233">
        <v>-90.372</v>
      </c>
      <c r="C1233">
        <v>4</v>
      </c>
      <c r="D1233">
        <v>1000</v>
      </c>
      <c r="E1233">
        <v>0</v>
      </c>
      <c r="F1233" s="3">
        <v>2.1330612162907454E-7</v>
      </c>
    </row>
    <row r="1234" spans="1:6">
      <c r="A1234">
        <v>16</v>
      </c>
      <c r="B1234">
        <v>-90.256</v>
      </c>
      <c r="C1234">
        <v>4</v>
      </c>
      <c r="D1234">
        <v>1000</v>
      </c>
      <c r="E1234">
        <v>0</v>
      </c>
      <c r="F1234" s="3">
        <v>2.1330612162907454E-7</v>
      </c>
    </row>
    <row r="1235" spans="1:6">
      <c r="A1235">
        <v>17</v>
      </c>
      <c r="B1235">
        <v>-90.14</v>
      </c>
      <c r="C1235">
        <v>4</v>
      </c>
      <c r="D1235">
        <v>1000</v>
      </c>
      <c r="E1235">
        <v>0</v>
      </c>
      <c r="F1235" s="3">
        <v>2.1330612162907454E-7</v>
      </c>
    </row>
    <row r="1236" spans="1:6">
      <c r="A1236">
        <v>18</v>
      </c>
      <c r="B1236">
        <v>-90.025000000000006</v>
      </c>
      <c r="C1236">
        <v>4</v>
      </c>
      <c r="D1236">
        <v>1000</v>
      </c>
      <c r="E1236">
        <v>0</v>
      </c>
      <c r="F1236" s="3">
        <v>2.1330612162907454E-7</v>
      </c>
    </row>
    <row r="1237" spans="1:6">
      <c r="A1237">
        <v>19</v>
      </c>
      <c r="B1237">
        <v>-89.918999999999997</v>
      </c>
      <c r="C1237">
        <v>4</v>
      </c>
      <c r="D1237">
        <v>1000</v>
      </c>
      <c r="E1237">
        <v>0</v>
      </c>
      <c r="F1237" s="3">
        <v>2.1330612162907454E-7</v>
      </c>
    </row>
    <row r="1238" spans="1:6">
      <c r="A1238">
        <v>20</v>
      </c>
      <c r="B1238">
        <v>-89.805999999999997</v>
      </c>
      <c r="C1238">
        <v>4</v>
      </c>
      <c r="D1238">
        <v>1000</v>
      </c>
      <c r="E1238">
        <v>0</v>
      </c>
      <c r="F1238" s="3">
        <v>2.1330612162907454E-7</v>
      </c>
    </row>
    <row r="1239" spans="1:6">
      <c r="A1239">
        <v>21</v>
      </c>
      <c r="B1239">
        <v>-89.691000000000003</v>
      </c>
      <c r="C1239">
        <v>4</v>
      </c>
      <c r="D1239">
        <v>1000</v>
      </c>
      <c r="E1239">
        <v>0</v>
      </c>
      <c r="F1239" s="3">
        <v>2.1330612162907454E-7</v>
      </c>
    </row>
    <row r="1240" spans="1:6">
      <c r="A1240">
        <v>22</v>
      </c>
      <c r="B1240">
        <v>-89.576999999999998</v>
      </c>
      <c r="C1240">
        <v>4</v>
      </c>
      <c r="D1240">
        <v>1000</v>
      </c>
      <c r="E1240">
        <v>0</v>
      </c>
      <c r="F1240" s="3">
        <v>2.1330612162907454E-7</v>
      </c>
    </row>
    <row r="1241" spans="1:6">
      <c r="A1241">
        <v>23</v>
      </c>
      <c r="B1241">
        <v>-89.457999999999998</v>
      </c>
      <c r="C1241">
        <v>4</v>
      </c>
      <c r="D1241">
        <v>1000</v>
      </c>
      <c r="E1241">
        <v>0</v>
      </c>
      <c r="F1241" s="3">
        <v>3.5747222846050541E-4</v>
      </c>
    </row>
    <row r="1242" spans="1:6">
      <c r="A1242">
        <v>24</v>
      </c>
      <c r="B1242">
        <v>-89.341999999999999</v>
      </c>
      <c r="C1242">
        <v>4</v>
      </c>
      <c r="D1242">
        <v>1000</v>
      </c>
      <c r="E1242">
        <v>1</v>
      </c>
      <c r="F1242" s="3">
        <v>0.9998876206367161</v>
      </c>
    </row>
    <row r="1243" spans="1:6">
      <c r="A1243">
        <v>25</v>
      </c>
      <c r="B1243">
        <v>-89.234999999999999</v>
      </c>
      <c r="C1243">
        <v>4</v>
      </c>
      <c r="D1243">
        <v>1000</v>
      </c>
      <c r="E1243">
        <v>0</v>
      </c>
      <c r="F1243" s="3">
        <v>4.6001733412706392E-4</v>
      </c>
    </row>
    <row r="1244" spans="1:6">
      <c r="A1244">
        <v>26</v>
      </c>
      <c r="B1244">
        <v>-89.13</v>
      </c>
      <c r="C1244">
        <v>4</v>
      </c>
      <c r="D1244">
        <v>1000</v>
      </c>
      <c r="E1244">
        <v>0</v>
      </c>
      <c r="F1244" s="3">
        <v>2.1330612162907454E-7</v>
      </c>
    </row>
    <row r="1245" spans="1:6">
      <c r="A1245">
        <v>27</v>
      </c>
      <c r="B1245">
        <v>-89.016000000000005</v>
      </c>
      <c r="C1245">
        <v>4</v>
      </c>
      <c r="D1245">
        <v>1000</v>
      </c>
      <c r="E1245">
        <v>0</v>
      </c>
      <c r="F1245" s="3">
        <v>2.1330612162907454E-7</v>
      </c>
    </row>
    <row r="1246" spans="1:6">
      <c r="A1246">
        <v>28</v>
      </c>
      <c r="B1246">
        <v>-88.896000000000001</v>
      </c>
      <c r="C1246">
        <v>4</v>
      </c>
      <c r="D1246">
        <v>1000</v>
      </c>
      <c r="E1246">
        <v>0</v>
      </c>
      <c r="F1246" s="3">
        <v>2.1330612162907454E-7</v>
      </c>
    </row>
    <row r="1247" spans="1:6">
      <c r="A1247">
        <v>29</v>
      </c>
      <c r="B1247">
        <v>-88.790999999999997</v>
      </c>
      <c r="C1247">
        <v>4</v>
      </c>
      <c r="D1247">
        <v>1000</v>
      </c>
      <c r="E1247">
        <v>0</v>
      </c>
      <c r="F1247" s="3">
        <v>2.1330612162907454E-7</v>
      </c>
    </row>
    <row r="1248" spans="1:6">
      <c r="A1248">
        <v>30</v>
      </c>
      <c r="B1248">
        <v>-88.671999999999997</v>
      </c>
      <c r="C1248">
        <v>4</v>
      </c>
      <c r="D1248">
        <v>1000</v>
      </c>
      <c r="E1248">
        <v>1</v>
      </c>
    </row>
    <row r="1249" spans="1:5">
      <c r="A1249">
        <v>31</v>
      </c>
      <c r="B1249">
        <v>-88.56</v>
      </c>
      <c r="C1249">
        <v>4</v>
      </c>
      <c r="D1249">
        <v>1000</v>
      </c>
      <c r="E1249">
        <v>0</v>
      </c>
    </row>
    <row r="1250" spans="1:5">
      <c r="A1250">
        <v>32</v>
      </c>
      <c r="B1250">
        <v>-88.451999999999998</v>
      </c>
      <c r="C1250">
        <v>4</v>
      </c>
      <c r="D1250">
        <v>1000</v>
      </c>
      <c r="E1250">
        <v>0</v>
      </c>
    </row>
    <row r="1251" spans="1:5">
      <c r="A1251" t="s">
        <v>0</v>
      </c>
    </row>
    <row r="1252" spans="1:5">
      <c r="A1252" t="s">
        <v>0</v>
      </c>
    </row>
    <row r="1253" spans="1:5">
      <c r="A1253" t="s">
        <v>0</v>
      </c>
    </row>
    <row r="1254" spans="1:5">
      <c r="A1254" t="s">
        <v>0</v>
      </c>
    </row>
    <row r="1255" spans="1:5">
      <c r="A1255" t="s">
        <v>152</v>
      </c>
    </row>
    <row r="1256" spans="1:5">
      <c r="A1256" t="s">
        <v>44</v>
      </c>
    </row>
    <row r="1257" spans="1:5">
      <c r="A1257" t="s">
        <v>3</v>
      </c>
    </row>
    <row r="1258" spans="1:5">
      <c r="A1258" t="s">
        <v>4</v>
      </c>
    </row>
    <row r="1259" spans="1:5">
      <c r="A1259" t="s">
        <v>41</v>
      </c>
    </row>
    <row r="1260" spans="1:5">
      <c r="A1260" t="s">
        <v>153</v>
      </c>
    </row>
    <row r="1261" spans="1:5">
      <c r="A1261" t="s">
        <v>7</v>
      </c>
    </row>
    <row r="1262" spans="1:5">
      <c r="A1262" t="s">
        <v>8</v>
      </c>
    </row>
    <row r="1263" spans="1:5">
      <c r="A1263" t="s">
        <v>9</v>
      </c>
    </row>
    <row r="1264" spans="1:5">
      <c r="A1264" t="s">
        <v>10</v>
      </c>
    </row>
    <row r="1265" spans="1:10">
      <c r="A1265" t="s">
        <v>11</v>
      </c>
    </row>
    <row r="1266" spans="1:10">
      <c r="A1266" t="s">
        <v>0</v>
      </c>
    </row>
    <row r="1267" spans="1:10">
      <c r="A1267" t="s">
        <v>0</v>
      </c>
    </row>
    <row r="1268" spans="1:10">
      <c r="A1268" t="s">
        <v>84</v>
      </c>
      <c r="B1268" t="s">
        <v>63</v>
      </c>
      <c r="C1268" t="s">
        <v>66</v>
      </c>
      <c r="D1268" t="s">
        <v>83</v>
      </c>
      <c r="E1268" t="s">
        <v>82</v>
      </c>
      <c r="F1268" t="s">
        <v>103</v>
      </c>
    </row>
    <row r="1269" spans="1:10">
      <c r="A1269">
        <v>1</v>
      </c>
      <c r="B1269">
        <v>-91.947999999999993</v>
      </c>
      <c r="C1269">
        <v>1758</v>
      </c>
      <c r="D1269">
        <v>450000</v>
      </c>
      <c r="E1269">
        <v>110</v>
      </c>
      <c r="J1269" t="s">
        <v>158</v>
      </c>
    </row>
    <row r="1270" spans="1:10">
      <c r="A1270">
        <v>2</v>
      </c>
      <c r="B1270">
        <v>-91.838999999999999</v>
      </c>
      <c r="C1270">
        <v>1758</v>
      </c>
      <c r="D1270">
        <v>450000</v>
      </c>
      <c r="E1270">
        <v>131</v>
      </c>
    </row>
    <row r="1271" spans="1:10">
      <c r="A1271">
        <v>3</v>
      </c>
      <c r="B1271">
        <v>-91.724000000000004</v>
      </c>
      <c r="C1271">
        <v>1758</v>
      </c>
      <c r="D1271">
        <v>450000</v>
      </c>
      <c r="E1271">
        <v>139</v>
      </c>
    </row>
    <row r="1272" spans="1:10">
      <c r="A1272">
        <v>4</v>
      </c>
      <c r="B1272">
        <v>-91.611999999999995</v>
      </c>
      <c r="C1272">
        <v>1758</v>
      </c>
      <c r="D1272">
        <v>450000</v>
      </c>
      <c r="E1272">
        <v>133</v>
      </c>
    </row>
    <row r="1273" spans="1:10">
      <c r="A1273">
        <v>5</v>
      </c>
      <c r="B1273">
        <v>-91.5</v>
      </c>
      <c r="C1273">
        <v>1758</v>
      </c>
      <c r="D1273">
        <v>450000</v>
      </c>
      <c r="E1273">
        <v>116</v>
      </c>
      <c r="F1273" s="3">
        <v>137.88531297780378</v>
      </c>
    </row>
    <row r="1274" spans="1:10">
      <c r="A1274">
        <v>6</v>
      </c>
      <c r="B1274">
        <v>-91.394000000000005</v>
      </c>
      <c r="C1274">
        <v>1758</v>
      </c>
      <c r="D1274">
        <v>450000</v>
      </c>
      <c r="E1274">
        <v>143</v>
      </c>
      <c r="F1274" s="3">
        <v>138.16024191507273</v>
      </c>
    </row>
    <row r="1275" spans="1:10">
      <c r="A1275">
        <v>7</v>
      </c>
      <c r="B1275">
        <v>-91.281000000000006</v>
      </c>
      <c r="C1275">
        <v>1758</v>
      </c>
      <c r="D1275">
        <v>450000</v>
      </c>
      <c r="E1275">
        <v>138</v>
      </c>
      <c r="F1275" s="3">
        <v>139.02384308175422</v>
      </c>
    </row>
    <row r="1276" spans="1:10">
      <c r="A1276">
        <v>8</v>
      </c>
      <c r="B1276">
        <v>-91.165000000000006</v>
      </c>
      <c r="C1276">
        <v>1758</v>
      </c>
      <c r="D1276">
        <v>450000</v>
      </c>
      <c r="E1276">
        <v>120</v>
      </c>
      <c r="F1276" s="3">
        <v>141.43198516066724</v>
      </c>
    </row>
    <row r="1277" spans="1:10">
      <c r="A1277">
        <v>9</v>
      </c>
      <c r="B1277">
        <v>-91.049000000000007</v>
      </c>
      <c r="C1277">
        <v>1758</v>
      </c>
      <c r="D1277">
        <v>450000</v>
      </c>
      <c r="E1277">
        <v>139</v>
      </c>
      <c r="F1277" s="3">
        <v>147.21760134207173</v>
      </c>
    </row>
    <row r="1278" spans="1:10">
      <c r="A1278">
        <v>10</v>
      </c>
      <c r="B1278">
        <v>-90.933999999999997</v>
      </c>
      <c r="C1278">
        <v>1758</v>
      </c>
      <c r="D1278">
        <v>450000</v>
      </c>
      <c r="E1278">
        <v>167</v>
      </c>
      <c r="F1278" s="3">
        <v>159.18218642247265</v>
      </c>
    </row>
    <row r="1279" spans="1:10">
      <c r="A1279">
        <v>11</v>
      </c>
      <c r="B1279">
        <v>-90.823999999999998</v>
      </c>
      <c r="C1279">
        <v>1758</v>
      </c>
      <c r="D1279">
        <v>450000</v>
      </c>
      <c r="E1279">
        <v>186</v>
      </c>
      <c r="F1279" s="3">
        <v>179.60671330587942</v>
      </c>
    </row>
    <row r="1280" spans="1:10">
      <c r="A1280">
        <v>12</v>
      </c>
      <c r="B1280">
        <v>-90.709000000000003</v>
      </c>
      <c r="C1280">
        <v>1758</v>
      </c>
      <c r="D1280">
        <v>450000</v>
      </c>
      <c r="E1280">
        <v>216</v>
      </c>
      <c r="F1280" s="3">
        <v>212.67267770745798</v>
      </c>
    </row>
    <row r="1281" spans="1:6">
      <c r="A1281">
        <v>13</v>
      </c>
      <c r="B1281">
        <v>-90.594999999999999</v>
      </c>
      <c r="C1281">
        <v>1758</v>
      </c>
      <c r="D1281">
        <v>450000</v>
      </c>
      <c r="E1281">
        <v>240</v>
      </c>
      <c r="F1281" s="3">
        <v>256.24208912785463</v>
      </c>
    </row>
    <row r="1282" spans="1:6">
      <c r="A1282">
        <v>14</v>
      </c>
      <c r="B1282">
        <v>-90.486999999999995</v>
      </c>
      <c r="C1282">
        <v>1758</v>
      </c>
      <c r="D1282">
        <v>450000</v>
      </c>
      <c r="E1282">
        <v>306</v>
      </c>
      <c r="F1282" s="3">
        <v>301.77241352261433</v>
      </c>
    </row>
    <row r="1283" spans="1:6">
      <c r="A1283">
        <v>15</v>
      </c>
      <c r="B1283">
        <v>-90.372</v>
      </c>
      <c r="C1283">
        <v>1758</v>
      </c>
      <c r="D1283">
        <v>450000</v>
      </c>
      <c r="E1283">
        <v>357</v>
      </c>
      <c r="F1283" s="3">
        <v>344.0876148305498</v>
      </c>
    </row>
    <row r="1284" spans="1:6">
      <c r="A1284">
        <v>16</v>
      </c>
      <c r="B1284">
        <v>-90.256</v>
      </c>
      <c r="C1284">
        <v>1758</v>
      </c>
      <c r="D1284">
        <v>450000</v>
      </c>
      <c r="E1284">
        <v>357</v>
      </c>
      <c r="F1284" s="3">
        <v>367.97376026796769</v>
      </c>
    </row>
    <row r="1285" spans="1:6">
      <c r="A1285">
        <v>17</v>
      </c>
      <c r="B1285">
        <v>-90.14</v>
      </c>
      <c r="C1285">
        <v>1758</v>
      </c>
      <c r="D1285">
        <v>450000</v>
      </c>
      <c r="E1285">
        <v>382</v>
      </c>
      <c r="F1285" s="3">
        <v>365.00894207128357</v>
      </c>
    </row>
    <row r="1286" spans="1:6">
      <c r="A1286">
        <v>18</v>
      </c>
      <c r="B1286">
        <v>-90.025000000000006</v>
      </c>
      <c r="C1286">
        <v>1758</v>
      </c>
      <c r="D1286">
        <v>450000</v>
      </c>
      <c r="E1286">
        <v>331</v>
      </c>
      <c r="F1286" s="3">
        <v>336.55420110306818</v>
      </c>
    </row>
    <row r="1287" spans="1:6">
      <c r="A1287">
        <v>19</v>
      </c>
      <c r="B1287">
        <v>-89.918999999999997</v>
      </c>
      <c r="C1287">
        <v>1758</v>
      </c>
      <c r="D1287">
        <v>450000</v>
      </c>
      <c r="E1287">
        <v>287</v>
      </c>
      <c r="F1287" s="3">
        <v>295.71785087662369</v>
      </c>
    </row>
    <row r="1288" spans="1:6">
      <c r="A1288">
        <v>20</v>
      </c>
      <c r="B1288">
        <v>-89.805999999999997</v>
      </c>
      <c r="C1288">
        <v>1758</v>
      </c>
      <c r="D1288">
        <v>450000</v>
      </c>
      <c r="E1288">
        <v>263</v>
      </c>
      <c r="F1288" s="3">
        <v>248.20925883525246</v>
      </c>
    </row>
    <row r="1289" spans="1:6">
      <c r="A1289">
        <v>21</v>
      </c>
      <c r="B1289">
        <v>-89.691000000000003</v>
      </c>
      <c r="C1289">
        <v>1758</v>
      </c>
      <c r="D1289">
        <v>450000</v>
      </c>
      <c r="E1289">
        <v>183</v>
      </c>
      <c r="F1289" s="3">
        <v>205.86904321607042</v>
      </c>
    </row>
    <row r="1290" spans="1:6">
      <c r="A1290">
        <v>22</v>
      </c>
      <c r="B1290">
        <v>-89.576999999999998</v>
      </c>
      <c r="C1290">
        <v>1758</v>
      </c>
      <c r="D1290">
        <v>450000</v>
      </c>
      <c r="E1290">
        <v>176</v>
      </c>
      <c r="F1290" s="3">
        <v>175.21218665245993</v>
      </c>
    </row>
    <row r="1291" spans="1:6">
      <c r="A1291">
        <v>23</v>
      </c>
      <c r="B1291">
        <v>-89.457999999999998</v>
      </c>
      <c r="C1291">
        <v>1758</v>
      </c>
      <c r="D1291">
        <v>450000</v>
      </c>
      <c r="E1291">
        <v>172</v>
      </c>
      <c r="F1291" s="3">
        <v>155.44418171578332</v>
      </c>
    </row>
    <row r="1292" spans="1:6">
      <c r="A1292">
        <v>24</v>
      </c>
      <c r="B1292">
        <v>-89.341999999999999</v>
      </c>
      <c r="C1292">
        <v>1758</v>
      </c>
      <c r="D1292">
        <v>450000</v>
      </c>
      <c r="E1292">
        <v>165</v>
      </c>
      <c r="F1292" s="3">
        <v>145.27853702835395</v>
      </c>
    </row>
    <row r="1293" spans="1:6">
      <c r="A1293">
        <v>25</v>
      </c>
      <c r="B1293">
        <v>-89.234999999999999</v>
      </c>
      <c r="C1293">
        <v>1758</v>
      </c>
      <c r="D1293">
        <v>450000</v>
      </c>
      <c r="E1293">
        <v>167</v>
      </c>
      <c r="F1293" s="3">
        <v>140.82642819851824</v>
      </c>
    </row>
    <row r="1294" spans="1:6">
      <c r="A1294">
        <v>26</v>
      </c>
      <c r="B1294">
        <v>-89.13</v>
      </c>
      <c r="C1294">
        <v>1758</v>
      </c>
      <c r="D1294">
        <v>450000</v>
      </c>
      <c r="E1294">
        <v>143</v>
      </c>
      <c r="F1294" s="3">
        <v>138.91155213561237</v>
      </c>
    </row>
    <row r="1295" spans="1:6">
      <c r="A1295">
        <v>27</v>
      </c>
      <c r="B1295">
        <v>-89.016000000000005</v>
      </c>
      <c r="C1295">
        <v>1758</v>
      </c>
      <c r="D1295">
        <v>450000</v>
      </c>
      <c r="E1295">
        <v>150</v>
      </c>
      <c r="F1295" s="3">
        <v>138.11767072920861</v>
      </c>
    </row>
    <row r="1296" spans="1:6">
      <c r="A1296">
        <v>28</v>
      </c>
      <c r="B1296">
        <v>-88.896000000000001</v>
      </c>
      <c r="C1296">
        <v>1758</v>
      </c>
      <c r="D1296">
        <v>450000</v>
      </c>
      <c r="E1296">
        <v>154</v>
      </c>
      <c r="F1296" s="3">
        <v>137.85511618796352</v>
      </c>
    </row>
    <row r="1297" spans="1:6">
      <c r="A1297">
        <v>29</v>
      </c>
      <c r="B1297">
        <v>-88.790999999999997</v>
      </c>
      <c r="C1297">
        <v>1758</v>
      </c>
      <c r="D1297">
        <v>450000</v>
      </c>
      <c r="E1297">
        <v>118</v>
      </c>
      <c r="F1297" s="3">
        <v>137.78991579761808</v>
      </c>
    </row>
    <row r="1298" spans="1:6">
      <c r="A1298">
        <v>30</v>
      </c>
      <c r="B1298">
        <v>-88.671999999999997</v>
      </c>
      <c r="C1298">
        <v>1758</v>
      </c>
      <c r="D1298">
        <v>450000</v>
      </c>
      <c r="E1298">
        <v>124</v>
      </c>
    </row>
    <row r="1299" spans="1:6">
      <c r="A1299">
        <v>31</v>
      </c>
      <c r="B1299">
        <v>-88.56</v>
      </c>
      <c r="C1299">
        <v>1758</v>
      </c>
      <c r="D1299">
        <v>450000</v>
      </c>
      <c r="E1299">
        <v>153</v>
      </c>
    </row>
    <row r="1300" spans="1:6">
      <c r="A1300">
        <v>32</v>
      </c>
      <c r="B1300">
        <v>-88.451999999999998</v>
      </c>
      <c r="C1300">
        <v>1758</v>
      </c>
      <c r="D1300">
        <v>450000</v>
      </c>
      <c r="E1300">
        <v>127</v>
      </c>
    </row>
    <row r="1301" spans="1:6">
      <c r="A1301" t="s">
        <v>0</v>
      </c>
    </row>
    <row r="1302" spans="1:6">
      <c r="A1302" t="s">
        <v>0</v>
      </c>
    </row>
    <row r="1303" spans="1:6">
      <c r="A1303" t="s">
        <v>0</v>
      </c>
    </row>
    <row r="1304" spans="1:6">
      <c r="A1304" t="s">
        <v>0</v>
      </c>
    </row>
    <row r="1305" spans="1:6">
      <c r="A1305" t="s">
        <v>154</v>
      </c>
    </row>
    <row r="1306" spans="1:6">
      <c r="A1306" t="s">
        <v>21</v>
      </c>
    </row>
    <row r="1307" spans="1:6">
      <c r="A1307" t="s">
        <v>3</v>
      </c>
    </row>
    <row r="1308" spans="1:6">
      <c r="A1308" t="s">
        <v>4</v>
      </c>
    </row>
    <row r="1309" spans="1:6">
      <c r="A1309" t="s">
        <v>155</v>
      </c>
    </row>
    <row r="1310" spans="1:6">
      <c r="A1310" t="s">
        <v>156</v>
      </c>
    </row>
    <row r="1311" spans="1:6">
      <c r="A1311" t="s">
        <v>7</v>
      </c>
    </row>
    <row r="1312" spans="1:6">
      <c r="A1312" t="s">
        <v>8</v>
      </c>
    </row>
    <row r="1313" spans="1:10">
      <c r="A1313" t="s">
        <v>9</v>
      </c>
    </row>
    <row r="1314" spans="1:10">
      <c r="A1314" t="s">
        <v>10</v>
      </c>
    </row>
    <row r="1315" spans="1:10">
      <c r="A1315" t="s">
        <v>11</v>
      </c>
    </row>
    <row r="1316" spans="1:10">
      <c r="A1316" t="s">
        <v>0</v>
      </c>
    </row>
    <row r="1317" spans="1:10">
      <c r="A1317" t="s">
        <v>0</v>
      </c>
    </row>
    <row r="1318" spans="1:10">
      <c r="A1318" t="s">
        <v>84</v>
      </c>
      <c r="B1318" t="s">
        <v>63</v>
      </c>
      <c r="C1318" t="s">
        <v>66</v>
      </c>
      <c r="D1318" t="s">
        <v>83</v>
      </c>
      <c r="E1318" t="s">
        <v>82</v>
      </c>
      <c r="F1318" t="s">
        <v>103</v>
      </c>
    </row>
    <row r="1319" spans="1:10">
      <c r="A1319">
        <v>1</v>
      </c>
      <c r="B1319">
        <v>-91.947999999999993</v>
      </c>
      <c r="C1319">
        <v>0</v>
      </c>
      <c r="D1319">
        <v>450000</v>
      </c>
      <c r="E1319">
        <v>110</v>
      </c>
      <c r="J1319" t="s">
        <v>159</v>
      </c>
    </row>
    <row r="1320" spans="1:10">
      <c r="A1320">
        <v>2</v>
      </c>
      <c r="B1320">
        <v>-91.838999999999999</v>
      </c>
      <c r="C1320">
        <v>0</v>
      </c>
      <c r="D1320">
        <v>450000</v>
      </c>
      <c r="E1320">
        <v>131</v>
      </c>
    </row>
    <row r="1321" spans="1:10">
      <c r="A1321">
        <v>3</v>
      </c>
      <c r="B1321">
        <v>-91.724000000000004</v>
      </c>
      <c r="C1321">
        <v>0</v>
      </c>
      <c r="D1321">
        <v>450000</v>
      </c>
      <c r="E1321">
        <v>139</v>
      </c>
    </row>
    <row r="1322" spans="1:10">
      <c r="A1322">
        <v>4</v>
      </c>
      <c r="B1322">
        <v>-91.611999999999995</v>
      </c>
      <c r="C1322">
        <v>0</v>
      </c>
      <c r="D1322">
        <v>450000</v>
      </c>
      <c r="E1322">
        <v>133</v>
      </c>
    </row>
    <row r="1323" spans="1:10">
      <c r="A1323">
        <v>5</v>
      </c>
      <c r="B1323">
        <v>-91.5</v>
      </c>
      <c r="C1323">
        <v>0</v>
      </c>
      <c r="D1323">
        <v>450000</v>
      </c>
      <c r="E1323">
        <v>116</v>
      </c>
      <c r="F1323" s="3">
        <v>137.88531297780378</v>
      </c>
    </row>
    <row r="1324" spans="1:10">
      <c r="A1324">
        <v>6</v>
      </c>
      <c r="B1324">
        <v>-91.394000000000005</v>
      </c>
      <c r="C1324">
        <v>0</v>
      </c>
      <c r="D1324">
        <v>450000</v>
      </c>
      <c r="E1324">
        <v>143</v>
      </c>
      <c r="F1324" s="3">
        <v>138.16024191507273</v>
      </c>
    </row>
    <row r="1325" spans="1:10">
      <c r="A1325">
        <v>7</v>
      </c>
      <c r="B1325">
        <v>-91.281000000000006</v>
      </c>
      <c r="C1325">
        <v>0</v>
      </c>
      <c r="D1325">
        <v>450000</v>
      </c>
      <c r="E1325">
        <v>138</v>
      </c>
      <c r="F1325" s="3">
        <v>139.02384308175422</v>
      </c>
    </row>
    <row r="1326" spans="1:10">
      <c r="A1326">
        <v>8</v>
      </c>
      <c r="B1326">
        <v>-91.165000000000006</v>
      </c>
      <c r="C1326">
        <v>0</v>
      </c>
      <c r="D1326">
        <v>450000</v>
      </c>
      <c r="E1326">
        <v>120</v>
      </c>
      <c r="F1326" s="3">
        <v>141.43198516066724</v>
      </c>
    </row>
    <row r="1327" spans="1:10">
      <c r="A1327">
        <v>9</v>
      </c>
      <c r="B1327">
        <v>-91.049000000000007</v>
      </c>
      <c r="C1327">
        <v>0</v>
      </c>
      <c r="D1327">
        <v>450000</v>
      </c>
      <c r="E1327">
        <v>139</v>
      </c>
      <c r="F1327" s="3">
        <v>147.21760134207173</v>
      </c>
    </row>
    <row r="1328" spans="1:10">
      <c r="A1328">
        <v>10</v>
      </c>
      <c r="B1328">
        <v>-90.933999999999997</v>
      </c>
      <c r="C1328">
        <v>0</v>
      </c>
      <c r="D1328">
        <v>450000</v>
      </c>
      <c r="E1328">
        <v>167</v>
      </c>
      <c r="F1328" s="3">
        <v>159.18218642247265</v>
      </c>
    </row>
    <row r="1329" spans="1:6">
      <c r="A1329">
        <v>11</v>
      </c>
      <c r="B1329">
        <v>-90.823999999999998</v>
      </c>
      <c r="C1329">
        <v>0</v>
      </c>
      <c r="D1329">
        <v>450000</v>
      </c>
      <c r="E1329">
        <v>186</v>
      </c>
      <c r="F1329" s="3">
        <v>179.60671330587942</v>
      </c>
    </row>
    <row r="1330" spans="1:6">
      <c r="A1330">
        <v>12</v>
      </c>
      <c r="B1330">
        <v>-90.709000000000003</v>
      </c>
      <c r="C1330">
        <v>0</v>
      </c>
      <c r="D1330">
        <v>450000</v>
      </c>
      <c r="E1330">
        <v>216</v>
      </c>
      <c r="F1330" s="3">
        <v>212.67267770745798</v>
      </c>
    </row>
    <row r="1331" spans="1:6">
      <c r="A1331">
        <v>13</v>
      </c>
      <c r="B1331">
        <v>-90.594999999999999</v>
      </c>
      <c r="C1331">
        <v>0</v>
      </c>
      <c r="D1331">
        <v>450000</v>
      </c>
      <c r="E1331">
        <v>240</v>
      </c>
      <c r="F1331" s="3">
        <v>256.24208912785463</v>
      </c>
    </row>
    <row r="1332" spans="1:6">
      <c r="A1332">
        <v>14</v>
      </c>
      <c r="B1332">
        <v>-90.486999999999995</v>
      </c>
      <c r="C1332">
        <v>0</v>
      </c>
      <c r="D1332">
        <v>450000</v>
      </c>
      <c r="E1332">
        <v>306</v>
      </c>
      <c r="F1332" s="3">
        <v>301.77241352261433</v>
      </c>
    </row>
    <row r="1333" spans="1:6">
      <c r="A1333">
        <v>15</v>
      </c>
      <c r="B1333">
        <v>-90.372</v>
      </c>
      <c r="C1333">
        <v>0</v>
      </c>
      <c r="D1333">
        <v>450000</v>
      </c>
      <c r="E1333">
        <v>357</v>
      </c>
      <c r="F1333" s="3">
        <v>344.0876148305498</v>
      </c>
    </row>
    <row r="1334" spans="1:6">
      <c r="A1334">
        <v>16</v>
      </c>
      <c r="B1334">
        <v>-90.256</v>
      </c>
      <c r="C1334">
        <v>0</v>
      </c>
      <c r="D1334">
        <v>450000</v>
      </c>
      <c r="E1334">
        <v>357</v>
      </c>
      <c r="F1334" s="3">
        <v>367.97376026796769</v>
      </c>
    </row>
    <row r="1335" spans="1:6">
      <c r="A1335">
        <v>17</v>
      </c>
      <c r="B1335">
        <v>-90.14</v>
      </c>
      <c r="C1335">
        <v>0</v>
      </c>
      <c r="D1335">
        <v>450000</v>
      </c>
      <c r="E1335">
        <v>382</v>
      </c>
      <c r="F1335" s="3">
        <v>365.00894207128357</v>
      </c>
    </row>
    <row r="1336" spans="1:6">
      <c r="A1336">
        <v>18</v>
      </c>
      <c r="B1336">
        <v>-90.025000000000006</v>
      </c>
      <c r="C1336">
        <v>0</v>
      </c>
      <c r="D1336">
        <v>450000</v>
      </c>
      <c r="E1336">
        <v>331</v>
      </c>
      <c r="F1336" s="3">
        <v>336.55420110306818</v>
      </c>
    </row>
    <row r="1337" spans="1:6">
      <c r="A1337">
        <v>19</v>
      </c>
      <c r="B1337">
        <v>-89.918999999999997</v>
      </c>
      <c r="C1337">
        <v>0</v>
      </c>
      <c r="D1337">
        <v>450000</v>
      </c>
      <c r="E1337">
        <v>287</v>
      </c>
      <c r="F1337" s="3">
        <v>295.71785087662369</v>
      </c>
    </row>
    <row r="1338" spans="1:6">
      <c r="A1338">
        <v>20</v>
      </c>
      <c r="B1338">
        <v>-89.805999999999997</v>
      </c>
      <c r="C1338">
        <v>0</v>
      </c>
      <c r="D1338">
        <v>450000</v>
      </c>
      <c r="E1338">
        <v>263</v>
      </c>
      <c r="F1338" s="3">
        <v>248.20925883525246</v>
      </c>
    </row>
    <row r="1339" spans="1:6">
      <c r="A1339">
        <v>21</v>
      </c>
      <c r="B1339">
        <v>-89.691000000000003</v>
      </c>
      <c r="C1339">
        <v>0</v>
      </c>
      <c r="D1339">
        <v>450000</v>
      </c>
      <c r="E1339">
        <v>183</v>
      </c>
      <c r="F1339" s="3">
        <v>205.86904321607042</v>
      </c>
    </row>
    <row r="1340" spans="1:6">
      <c r="A1340">
        <v>22</v>
      </c>
      <c r="B1340">
        <v>-89.576999999999998</v>
      </c>
      <c r="C1340">
        <v>0</v>
      </c>
      <c r="D1340">
        <v>450000</v>
      </c>
      <c r="E1340">
        <v>176</v>
      </c>
      <c r="F1340" s="3">
        <v>175.21218665245993</v>
      </c>
    </row>
    <row r="1341" spans="1:6">
      <c r="A1341">
        <v>23</v>
      </c>
      <c r="B1341">
        <v>-89.457999999999998</v>
      </c>
      <c r="C1341">
        <v>0</v>
      </c>
      <c r="D1341">
        <v>450000</v>
      </c>
      <c r="E1341">
        <v>172</v>
      </c>
      <c r="F1341" s="3">
        <v>155.44418171578332</v>
      </c>
    </row>
    <row r="1342" spans="1:6">
      <c r="A1342">
        <v>24</v>
      </c>
      <c r="B1342">
        <v>-89.341999999999999</v>
      </c>
      <c r="C1342">
        <v>0</v>
      </c>
      <c r="D1342">
        <v>450000</v>
      </c>
      <c r="E1342">
        <v>165</v>
      </c>
      <c r="F1342" s="3">
        <v>145.27853702835395</v>
      </c>
    </row>
    <row r="1343" spans="1:6">
      <c r="A1343">
        <v>25</v>
      </c>
      <c r="B1343">
        <v>-89.234999999999999</v>
      </c>
      <c r="C1343">
        <v>0</v>
      </c>
      <c r="D1343">
        <v>450000</v>
      </c>
      <c r="E1343">
        <v>167</v>
      </c>
      <c r="F1343" s="3">
        <v>140.82642819851824</v>
      </c>
    </row>
    <row r="1344" spans="1:6">
      <c r="A1344">
        <v>26</v>
      </c>
      <c r="B1344">
        <v>-89.13</v>
      </c>
      <c r="C1344">
        <v>0</v>
      </c>
      <c r="D1344">
        <v>450000</v>
      </c>
      <c r="E1344">
        <v>143</v>
      </c>
      <c r="F1344" s="3">
        <v>138.91155213561237</v>
      </c>
    </row>
    <row r="1345" spans="1:6">
      <c r="A1345">
        <v>27</v>
      </c>
      <c r="B1345">
        <v>-89.016000000000005</v>
      </c>
      <c r="C1345">
        <v>0</v>
      </c>
      <c r="D1345">
        <v>450000</v>
      </c>
      <c r="E1345">
        <v>150</v>
      </c>
      <c r="F1345" s="3">
        <v>138.11767072920861</v>
      </c>
    </row>
    <row r="1346" spans="1:6">
      <c r="A1346">
        <v>28</v>
      </c>
      <c r="B1346">
        <v>-88.896000000000001</v>
      </c>
      <c r="C1346">
        <v>0</v>
      </c>
      <c r="D1346">
        <v>450000</v>
      </c>
      <c r="E1346">
        <v>154</v>
      </c>
      <c r="F1346" s="3">
        <v>137.85511618796352</v>
      </c>
    </row>
    <row r="1347" spans="1:6">
      <c r="A1347">
        <v>29</v>
      </c>
      <c r="B1347">
        <v>-88.790999999999997</v>
      </c>
      <c r="C1347">
        <v>0</v>
      </c>
      <c r="D1347">
        <v>450000</v>
      </c>
      <c r="E1347">
        <v>118</v>
      </c>
      <c r="F1347" s="3">
        <v>137.78991579761808</v>
      </c>
    </row>
    <row r="1348" spans="1:6">
      <c r="A1348">
        <v>30</v>
      </c>
      <c r="B1348">
        <v>-88.671999999999997</v>
      </c>
      <c r="C1348">
        <v>0</v>
      </c>
      <c r="D1348">
        <v>450000</v>
      </c>
      <c r="E1348">
        <v>124</v>
      </c>
    </row>
    <row r="1349" spans="1:6">
      <c r="A1349">
        <v>31</v>
      </c>
      <c r="B1349">
        <v>-88.56</v>
      </c>
      <c r="C1349">
        <v>0</v>
      </c>
      <c r="D1349">
        <v>450000</v>
      </c>
      <c r="E1349">
        <v>153</v>
      </c>
    </row>
    <row r="1350" spans="1:6">
      <c r="A1350">
        <v>32</v>
      </c>
      <c r="B1350">
        <v>-88.451999999999998</v>
      </c>
      <c r="C1350">
        <v>0</v>
      </c>
      <c r="D1350">
        <v>450000</v>
      </c>
      <c r="E1350">
        <v>127</v>
      </c>
    </row>
    <row r="1351" spans="1:6">
      <c r="A1351" t="s">
        <v>0</v>
      </c>
    </row>
    <row r="1352" spans="1:6">
      <c r="A1352" t="s">
        <v>0</v>
      </c>
    </row>
    <row r="1353" spans="1:6">
      <c r="A1353" t="s">
        <v>0</v>
      </c>
    </row>
    <row r="1354" spans="1:6">
      <c r="A1354" t="s">
        <v>0</v>
      </c>
    </row>
    <row r="1355" spans="1:6">
      <c r="A1355" t="s">
        <v>160</v>
      </c>
    </row>
    <row r="1356" spans="1:6">
      <c r="A1356" t="s">
        <v>13</v>
      </c>
    </row>
    <row r="1357" spans="1:6">
      <c r="A1357" t="s">
        <v>3</v>
      </c>
    </row>
    <row r="1358" spans="1:6">
      <c r="A1358" t="s">
        <v>4</v>
      </c>
    </row>
    <row r="1359" spans="1:6">
      <c r="A1359" t="s">
        <v>161</v>
      </c>
    </row>
    <row r="1360" spans="1:6">
      <c r="A1360" t="s">
        <v>162</v>
      </c>
    </row>
    <row r="1361" spans="1:10">
      <c r="A1361" t="s">
        <v>7</v>
      </c>
    </row>
    <row r="1362" spans="1:10">
      <c r="A1362" t="s">
        <v>8</v>
      </c>
    </row>
    <row r="1363" spans="1:10">
      <c r="A1363" t="s">
        <v>9</v>
      </c>
    </row>
    <row r="1364" spans="1:10">
      <c r="A1364" t="s">
        <v>10</v>
      </c>
    </row>
    <row r="1365" spans="1:10">
      <c r="A1365" t="s">
        <v>11</v>
      </c>
    </row>
    <row r="1366" spans="1:10">
      <c r="A1366" t="s">
        <v>0</v>
      </c>
    </row>
    <row r="1367" spans="1:10">
      <c r="A1367" t="s">
        <v>0</v>
      </c>
    </row>
    <row r="1368" spans="1:10">
      <c r="A1368" t="s">
        <v>84</v>
      </c>
      <c r="B1368" t="s">
        <v>63</v>
      </c>
      <c r="C1368" t="s">
        <v>66</v>
      </c>
      <c r="D1368" t="s">
        <v>83</v>
      </c>
      <c r="E1368" t="s">
        <v>82</v>
      </c>
      <c r="F1368" t="s">
        <v>103</v>
      </c>
    </row>
    <row r="1369" spans="1:10">
      <c r="A1369">
        <v>1</v>
      </c>
      <c r="B1369">
        <v>-91.947999999999993</v>
      </c>
      <c r="C1369">
        <v>1369</v>
      </c>
      <c r="D1369">
        <v>350000</v>
      </c>
      <c r="E1369">
        <v>71</v>
      </c>
      <c r="J1369" t="s">
        <v>169</v>
      </c>
    </row>
    <row r="1370" spans="1:10">
      <c r="A1370">
        <v>2</v>
      </c>
      <c r="B1370">
        <v>-91.838999999999999</v>
      </c>
      <c r="C1370">
        <v>1369</v>
      </c>
      <c r="D1370">
        <v>350000</v>
      </c>
      <c r="E1370">
        <v>102</v>
      </c>
    </row>
    <row r="1371" spans="1:10">
      <c r="A1371">
        <v>3</v>
      </c>
      <c r="B1371">
        <v>-91.724000000000004</v>
      </c>
      <c r="C1371">
        <v>1369</v>
      </c>
      <c r="D1371">
        <v>350000</v>
      </c>
      <c r="E1371">
        <v>96</v>
      </c>
    </row>
    <row r="1372" spans="1:10">
      <c r="A1372">
        <v>4</v>
      </c>
      <c r="B1372">
        <v>-91.611999999999995</v>
      </c>
      <c r="C1372">
        <v>1369</v>
      </c>
      <c r="D1372">
        <v>350000</v>
      </c>
      <c r="E1372">
        <v>101</v>
      </c>
    </row>
    <row r="1373" spans="1:10">
      <c r="A1373">
        <v>5</v>
      </c>
      <c r="B1373">
        <v>-91.5</v>
      </c>
      <c r="C1373">
        <v>1369</v>
      </c>
      <c r="D1373">
        <v>350000</v>
      </c>
      <c r="E1373">
        <v>108</v>
      </c>
      <c r="F1373" s="3">
        <v>115.77581617347172</v>
      </c>
    </row>
    <row r="1374" spans="1:10">
      <c r="A1374">
        <v>6</v>
      </c>
      <c r="B1374">
        <v>-91.394000000000005</v>
      </c>
      <c r="C1374">
        <v>1369</v>
      </c>
      <c r="D1374">
        <v>350000</v>
      </c>
      <c r="E1374">
        <v>119</v>
      </c>
      <c r="F1374" s="3">
        <v>118.76368142232252</v>
      </c>
    </row>
    <row r="1375" spans="1:10">
      <c r="A1375">
        <v>7</v>
      </c>
      <c r="B1375">
        <v>-91.281000000000006</v>
      </c>
      <c r="C1375">
        <v>1369</v>
      </c>
      <c r="D1375">
        <v>350000</v>
      </c>
      <c r="E1375">
        <v>118</v>
      </c>
      <c r="F1375" s="3">
        <v>123.70514927099397</v>
      </c>
    </row>
    <row r="1376" spans="1:10">
      <c r="A1376">
        <v>8</v>
      </c>
      <c r="B1376">
        <v>-91.165000000000006</v>
      </c>
      <c r="C1376">
        <v>1369</v>
      </c>
      <c r="D1376">
        <v>350000</v>
      </c>
      <c r="E1376">
        <v>147</v>
      </c>
      <c r="F1376" s="3">
        <v>131.32931843012852</v>
      </c>
    </row>
    <row r="1377" spans="1:6">
      <c r="A1377">
        <v>9</v>
      </c>
      <c r="B1377">
        <v>-91.049000000000007</v>
      </c>
      <c r="C1377">
        <v>1369</v>
      </c>
      <c r="D1377">
        <v>350000</v>
      </c>
      <c r="E1377">
        <v>127</v>
      </c>
      <c r="F1377" s="3">
        <v>142.23352919561694</v>
      </c>
    </row>
    <row r="1378" spans="1:6">
      <c r="A1378">
        <v>10</v>
      </c>
      <c r="B1378">
        <v>-90.933999999999997</v>
      </c>
      <c r="C1378">
        <v>1369</v>
      </c>
      <c r="D1378">
        <v>350000</v>
      </c>
      <c r="E1378">
        <v>162</v>
      </c>
      <c r="F1378" s="3">
        <v>156.81975850912588</v>
      </c>
    </row>
    <row r="1379" spans="1:6">
      <c r="A1379">
        <v>11</v>
      </c>
      <c r="B1379">
        <v>-90.823999999999998</v>
      </c>
      <c r="C1379">
        <v>1369</v>
      </c>
      <c r="D1379">
        <v>350000</v>
      </c>
      <c r="E1379">
        <v>151</v>
      </c>
      <c r="F1379" s="3">
        <v>174.46582465004022</v>
      </c>
    </row>
    <row r="1380" spans="1:6">
      <c r="A1380">
        <v>12</v>
      </c>
      <c r="B1380">
        <v>-90.709000000000003</v>
      </c>
      <c r="C1380">
        <v>1369</v>
      </c>
      <c r="D1380">
        <v>350000</v>
      </c>
      <c r="E1380">
        <v>219</v>
      </c>
      <c r="F1380" s="3">
        <v>196.43830629191419</v>
      </c>
    </row>
    <row r="1381" spans="1:6">
      <c r="A1381">
        <v>13</v>
      </c>
      <c r="B1381">
        <v>-90.594999999999999</v>
      </c>
      <c r="C1381">
        <v>1369</v>
      </c>
      <c r="D1381">
        <v>350000</v>
      </c>
      <c r="E1381">
        <v>228</v>
      </c>
      <c r="F1381" s="3">
        <v>220.77494000523964</v>
      </c>
    </row>
    <row r="1382" spans="1:6">
      <c r="A1382">
        <v>14</v>
      </c>
      <c r="B1382">
        <v>-90.486999999999995</v>
      </c>
      <c r="C1382">
        <v>1369</v>
      </c>
      <c r="D1382">
        <v>350000</v>
      </c>
      <c r="E1382">
        <v>253</v>
      </c>
      <c r="F1382" s="3">
        <v>244.64690932617978</v>
      </c>
    </row>
    <row r="1383" spans="1:6">
      <c r="A1383">
        <v>15</v>
      </c>
      <c r="B1383">
        <v>-90.372</v>
      </c>
      <c r="C1383">
        <v>1369</v>
      </c>
      <c r="D1383">
        <v>350000</v>
      </c>
      <c r="E1383">
        <v>296</v>
      </c>
      <c r="F1383" s="3">
        <v>268.76197267369974</v>
      </c>
    </row>
    <row r="1384" spans="1:6">
      <c r="A1384">
        <v>16</v>
      </c>
      <c r="B1384">
        <v>-90.256</v>
      </c>
      <c r="C1384">
        <v>1369</v>
      </c>
      <c r="D1384">
        <v>350000</v>
      </c>
      <c r="E1384">
        <v>261</v>
      </c>
      <c r="F1384" s="3">
        <v>289.1705493677652</v>
      </c>
    </row>
    <row r="1385" spans="1:6">
      <c r="A1385">
        <v>17</v>
      </c>
      <c r="B1385">
        <v>-90.14</v>
      </c>
      <c r="C1385">
        <v>1369</v>
      </c>
      <c r="D1385">
        <v>350000</v>
      </c>
      <c r="E1385">
        <v>287</v>
      </c>
      <c r="F1385" s="3">
        <v>303.18813943739474</v>
      </c>
    </row>
    <row r="1386" spans="1:6">
      <c r="A1386">
        <v>18</v>
      </c>
      <c r="B1386">
        <v>-90.025000000000006</v>
      </c>
      <c r="C1386">
        <v>1369</v>
      </c>
      <c r="D1386">
        <v>350000</v>
      </c>
      <c r="E1386">
        <v>334</v>
      </c>
      <c r="F1386" s="3">
        <v>308.98716029940147</v>
      </c>
    </row>
    <row r="1387" spans="1:6">
      <c r="A1387">
        <v>19</v>
      </c>
      <c r="B1387">
        <v>-89.918999999999997</v>
      </c>
      <c r="C1387">
        <v>1369</v>
      </c>
      <c r="D1387">
        <v>350000</v>
      </c>
      <c r="E1387">
        <v>279</v>
      </c>
      <c r="F1387" s="3">
        <v>306.5079127655651</v>
      </c>
    </row>
    <row r="1388" spans="1:6">
      <c r="A1388">
        <v>20</v>
      </c>
      <c r="B1388">
        <v>-89.805999999999997</v>
      </c>
      <c r="C1388">
        <v>1369</v>
      </c>
      <c r="D1388">
        <v>350000</v>
      </c>
      <c r="E1388">
        <v>321</v>
      </c>
      <c r="F1388" s="3">
        <v>295.91809978771306</v>
      </c>
    </row>
    <row r="1389" spans="1:6">
      <c r="A1389">
        <v>21</v>
      </c>
      <c r="B1389">
        <v>-89.691000000000003</v>
      </c>
      <c r="C1389">
        <v>1369</v>
      </c>
      <c r="D1389">
        <v>350000</v>
      </c>
      <c r="E1389">
        <v>291</v>
      </c>
      <c r="F1389" s="3">
        <v>278.0824814860552</v>
      </c>
    </row>
    <row r="1390" spans="1:6">
      <c r="A1390">
        <v>22</v>
      </c>
      <c r="B1390">
        <v>-89.576999999999998</v>
      </c>
      <c r="C1390">
        <v>1369</v>
      </c>
      <c r="D1390">
        <v>350000</v>
      </c>
      <c r="E1390">
        <v>250</v>
      </c>
      <c r="F1390" s="3">
        <v>255.52064936011053</v>
      </c>
    </row>
    <row r="1391" spans="1:6">
      <c r="A1391">
        <v>23</v>
      </c>
      <c r="B1391">
        <v>-89.457999999999998</v>
      </c>
      <c r="C1391">
        <v>1369</v>
      </c>
      <c r="D1391">
        <v>350000</v>
      </c>
      <c r="E1391">
        <v>225</v>
      </c>
      <c r="F1391" s="3">
        <v>229.48385002333166</v>
      </c>
    </row>
    <row r="1392" spans="1:6">
      <c r="A1392">
        <v>24</v>
      </c>
      <c r="B1392">
        <v>-89.341999999999999</v>
      </c>
      <c r="C1392">
        <v>1369</v>
      </c>
      <c r="D1392">
        <v>350000</v>
      </c>
      <c r="E1392">
        <v>203</v>
      </c>
      <c r="F1392" s="3">
        <v>204.20777007395174</v>
      </c>
    </row>
    <row r="1393" spans="1:6">
      <c r="A1393">
        <v>25</v>
      </c>
      <c r="B1393">
        <v>-89.234999999999999</v>
      </c>
      <c r="C1393">
        <v>1369</v>
      </c>
      <c r="D1393">
        <v>350000</v>
      </c>
      <c r="E1393">
        <v>179</v>
      </c>
      <c r="F1393" s="3">
        <v>182.74624268031042</v>
      </c>
    </row>
    <row r="1394" spans="1:6">
      <c r="A1394">
        <v>26</v>
      </c>
      <c r="B1394">
        <v>-89.13</v>
      </c>
      <c r="C1394">
        <v>1369</v>
      </c>
      <c r="D1394">
        <v>350000</v>
      </c>
      <c r="E1394">
        <v>150</v>
      </c>
      <c r="F1394" s="3">
        <v>164.45967444301616</v>
      </c>
    </row>
    <row r="1395" spans="1:6">
      <c r="A1395">
        <v>27</v>
      </c>
      <c r="B1395">
        <v>-89.016000000000005</v>
      </c>
      <c r="C1395">
        <v>1369</v>
      </c>
      <c r="D1395">
        <v>350000</v>
      </c>
      <c r="E1395">
        <v>156</v>
      </c>
      <c r="F1395" s="3">
        <v>148.26451342133026</v>
      </c>
    </row>
    <row r="1396" spans="1:6">
      <c r="A1396">
        <v>28</v>
      </c>
      <c r="B1396">
        <v>-88.896000000000001</v>
      </c>
      <c r="C1396">
        <v>1369</v>
      </c>
      <c r="D1396">
        <v>350000</v>
      </c>
      <c r="E1396">
        <v>142</v>
      </c>
      <c r="F1396" s="3">
        <v>135.35053210506325</v>
      </c>
    </row>
    <row r="1397" spans="1:6">
      <c r="A1397">
        <v>29</v>
      </c>
      <c r="B1397">
        <v>-88.790999999999997</v>
      </c>
      <c r="C1397">
        <v>1369</v>
      </c>
      <c r="D1397">
        <v>350000</v>
      </c>
      <c r="E1397">
        <v>146</v>
      </c>
      <c r="F1397" s="3">
        <v>127.17462261948955</v>
      </c>
    </row>
    <row r="1398" spans="1:6">
      <c r="A1398">
        <v>30</v>
      </c>
      <c r="B1398">
        <v>-88.671999999999997</v>
      </c>
      <c r="C1398">
        <v>1369</v>
      </c>
      <c r="D1398">
        <v>350000</v>
      </c>
      <c r="E1398">
        <v>117</v>
      </c>
    </row>
    <row r="1399" spans="1:6">
      <c r="A1399">
        <v>31</v>
      </c>
      <c r="B1399">
        <v>-88.56</v>
      </c>
      <c r="C1399">
        <v>1369</v>
      </c>
      <c r="D1399">
        <v>350000</v>
      </c>
      <c r="E1399">
        <v>115</v>
      </c>
    </row>
    <row r="1400" spans="1:6">
      <c r="A1400">
        <v>32</v>
      </c>
      <c r="B1400">
        <v>-88.451999999999998</v>
      </c>
      <c r="C1400">
        <v>1369</v>
      </c>
      <c r="D1400">
        <v>350000</v>
      </c>
      <c r="E1400">
        <v>131</v>
      </c>
    </row>
    <row r="1401" spans="1:6">
      <c r="A1401" t="s">
        <v>0</v>
      </c>
    </row>
    <row r="1402" spans="1:6">
      <c r="A1402" t="s">
        <v>0</v>
      </c>
    </row>
    <row r="1403" spans="1:6">
      <c r="A1403" t="s">
        <v>0</v>
      </c>
    </row>
    <row r="1404" spans="1:6">
      <c r="A1404" t="s">
        <v>0</v>
      </c>
    </row>
    <row r="1405" spans="1:6">
      <c r="A1405" t="s">
        <v>163</v>
      </c>
    </row>
    <row r="1406" spans="1:6">
      <c r="A1406" t="s">
        <v>21</v>
      </c>
    </row>
    <row r="1407" spans="1:6">
      <c r="A1407" t="s">
        <v>3</v>
      </c>
    </row>
    <row r="1408" spans="1:6">
      <c r="A1408" t="s">
        <v>4</v>
      </c>
    </row>
    <row r="1409" spans="1:5">
      <c r="A1409" t="s">
        <v>161</v>
      </c>
    </row>
    <row r="1410" spans="1:5">
      <c r="A1410" t="s">
        <v>164</v>
      </c>
    </row>
    <row r="1411" spans="1:5">
      <c r="A1411" t="s">
        <v>7</v>
      </c>
    </row>
    <row r="1412" spans="1:5">
      <c r="A1412" t="s">
        <v>8</v>
      </c>
    </row>
    <row r="1413" spans="1:5">
      <c r="A1413" t="s">
        <v>9</v>
      </c>
    </row>
    <row r="1414" spans="1:5">
      <c r="A1414" t="s">
        <v>10</v>
      </c>
    </row>
    <row r="1415" spans="1:5">
      <c r="A1415" t="s">
        <v>11</v>
      </c>
    </row>
    <row r="1416" spans="1:5">
      <c r="A1416" t="s">
        <v>0</v>
      </c>
    </row>
    <row r="1417" spans="1:5">
      <c r="A1417" t="s">
        <v>0</v>
      </c>
    </row>
    <row r="1418" spans="1:5">
      <c r="A1418" t="s">
        <v>84</v>
      </c>
      <c r="B1418" t="s">
        <v>63</v>
      </c>
      <c r="C1418" t="s">
        <v>66</v>
      </c>
      <c r="D1418" t="s">
        <v>83</v>
      </c>
      <c r="E1418" t="s">
        <v>82</v>
      </c>
    </row>
    <row r="1419" spans="1:5">
      <c r="A1419">
        <v>1</v>
      </c>
      <c r="B1419">
        <v>-91.947999999999993</v>
      </c>
      <c r="C1419">
        <v>4</v>
      </c>
      <c r="D1419">
        <v>1000</v>
      </c>
      <c r="E1419">
        <v>0</v>
      </c>
    </row>
    <row r="1420" spans="1:5">
      <c r="A1420">
        <v>2</v>
      </c>
      <c r="B1420">
        <v>-91.838999999999999</v>
      </c>
      <c r="C1420">
        <v>4</v>
      </c>
      <c r="D1420">
        <v>1000</v>
      </c>
      <c r="E1420">
        <v>0</v>
      </c>
    </row>
    <row r="1421" spans="1:5">
      <c r="A1421">
        <v>3</v>
      </c>
      <c r="B1421">
        <v>-91.724000000000004</v>
      </c>
      <c r="C1421">
        <v>4</v>
      </c>
      <c r="D1421">
        <v>1000</v>
      </c>
      <c r="E1421">
        <v>0</v>
      </c>
    </row>
    <row r="1422" spans="1:5">
      <c r="A1422">
        <v>4</v>
      </c>
      <c r="B1422">
        <v>-91.611999999999995</v>
      </c>
      <c r="C1422">
        <v>4</v>
      </c>
      <c r="D1422">
        <v>1000</v>
      </c>
      <c r="E1422">
        <v>0</v>
      </c>
    </row>
    <row r="1423" spans="1:5">
      <c r="A1423">
        <v>5</v>
      </c>
      <c r="B1423">
        <v>-91.5</v>
      </c>
      <c r="C1423">
        <v>4</v>
      </c>
      <c r="D1423">
        <v>1000</v>
      </c>
      <c r="E1423">
        <v>0</v>
      </c>
    </row>
    <row r="1424" spans="1:5">
      <c r="A1424">
        <v>6</v>
      </c>
      <c r="B1424">
        <v>-91.394000000000005</v>
      </c>
      <c r="C1424">
        <v>4</v>
      </c>
      <c r="D1424">
        <v>1000</v>
      </c>
      <c r="E1424">
        <v>0</v>
      </c>
    </row>
    <row r="1425" spans="1:5">
      <c r="A1425">
        <v>7</v>
      </c>
      <c r="B1425">
        <v>-91.281000000000006</v>
      </c>
      <c r="C1425">
        <v>4</v>
      </c>
      <c r="D1425">
        <v>1000</v>
      </c>
      <c r="E1425">
        <v>0</v>
      </c>
    </row>
    <row r="1426" spans="1:5">
      <c r="A1426">
        <v>8</v>
      </c>
      <c r="B1426">
        <v>-91.165000000000006</v>
      </c>
      <c r="C1426">
        <v>4</v>
      </c>
      <c r="D1426">
        <v>1000</v>
      </c>
      <c r="E1426">
        <v>0</v>
      </c>
    </row>
    <row r="1427" spans="1:5">
      <c r="A1427">
        <v>9</v>
      </c>
      <c r="B1427">
        <v>-91.049000000000007</v>
      </c>
      <c r="C1427">
        <v>4</v>
      </c>
      <c r="D1427">
        <v>1000</v>
      </c>
      <c r="E1427">
        <v>0</v>
      </c>
    </row>
    <row r="1428" spans="1:5">
      <c r="A1428">
        <v>10</v>
      </c>
      <c r="B1428">
        <v>-90.933999999999997</v>
      </c>
      <c r="C1428">
        <v>4</v>
      </c>
      <c r="D1428">
        <v>1000</v>
      </c>
      <c r="E1428">
        <v>0</v>
      </c>
    </row>
    <row r="1429" spans="1:5">
      <c r="A1429">
        <v>11</v>
      </c>
      <c r="B1429">
        <v>-90.823999999999998</v>
      </c>
      <c r="C1429">
        <v>4</v>
      </c>
      <c r="D1429">
        <v>1000</v>
      </c>
      <c r="E1429">
        <v>0</v>
      </c>
    </row>
    <row r="1430" spans="1:5">
      <c r="A1430">
        <v>12</v>
      </c>
      <c r="B1430">
        <v>-90.709000000000003</v>
      </c>
      <c r="C1430">
        <v>4</v>
      </c>
      <c r="D1430">
        <v>1000</v>
      </c>
      <c r="E1430">
        <v>0</v>
      </c>
    </row>
    <row r="1431" spans="1:5">
      <c r="A1431">
        <v>13</v>
      </c>
      <c r="B1431">
        <v>-90.594999999999999</v>
      </c>
      <c r="C1431">
        <v>4</v>
      </c>
      <c r="D1431">
        <v>1000</v>
      </c>
      <c r="E1431">
        <v>0</v>
      </c>
    </row>
    <row r="1432" spans="1:5">
      <c r="A1432">
        <v>14</v>
      </c>
      <c r="B1432">
        <v>-90.486999999999995</v>
      </c>
      <c r="C1432">
        <v>4</v>
      </c>
      <c r="D1432">
        <v>1000</v>
      </c>
      <c r="E1432">
        <v>0</v>
      </c>
    </row>
    <row r="1433" spans="1:5">
      <c r="A1433">
        <v>15</v>
      </c>
      <c r="B1433">
        <v>-90.372</v>
      </c>
      <c r="C1433">
        <v>4</v>
      </c>
      <c r="D1433">
        <v>1000</v>
      </c>
      <c r="E1433">
        <v>2</v>
      </c>
    </row>
    <row r="1434" spans="1:5">
      <c r="A1434">
        <v>16</v>
      </c>
      <c r="B1434">
        <v>-90.256</v>
      </c>
      <c r="C1434">
        <v>4</v>
      </c>
      <c r="D1434">
        <v>1000</v>
      </c>
      <c r="E1434">
        <v>1</v>
      </c>
    </row>
    <row r="1435" spans="1:5">
      <c r="A1435">
        <v>17</v>
      </c>
      <c r="B1435">
        <v>-90.14</v>
      </c>
      <c r="C1435">
        <v>4</v>
      </c>
      <c r="D1435">
        <v>1000</v>
      </c>
      <c r="E1435">
        <v>2</v>
      </c>
    </row>
    <row r="1436" spans="1:5">
      <c r="A1436">
        <v>18</v>
      </c>
      <c r="B1436">
        <v>-90.025000000000006</v>
      </c>
      <c r="C1436">
        <v>4</v>
      </c>
      <c r="D1436">
        <v>1000</v>
      </c>
      <c r="E1436">
        <v>0</v>
      </c>
    </row>
    <row r="1437" spans="1:5">
      <c r="A1437">
        <v>19</v>
      </c>
      <c r="B1437">
        <v>-89.918999999999997</v>
      </c>
      <c r="C1437">
        <v>4</v>
      </c>
      <c r="D1437">
        <v>1000</v>
      </c>
      <c r="E1437">
        <v>0</v>
      </c>
    </row>
    <row r="1438" spans="1:5">
      <c r="A1438">
        <v>20</v>
      </c>
      <c r="B1438">
        <v>-89.805999999999997</v>
      </c>
      <c r="C1438">
        <v>4</v>
      </c>
      <c r="D1438">
        <v>1000</v>
      </c>
      <c r="E1438">
        <v>0</v>
      </c>
    </row>
    <row r="1439" spans="1:5">
      <c r="A1439">
        <v>21</v>
      </c>
      <c r="B1439">
        <v>-89.691000000000003</v>
      </c>
      <c r="C1439">
        <v>4</v>
      </c>
      <c r="D1439">
        <v>1000</v>
      </c>
      <c r="E1439">
        <v>0</v>
      </c>
    </row>
    <row r="1440" spans="1:5">
      <c r="A1440">
        <v>22</v>
      </c>
      <c r="B1440">
        <v>-89.576999999999998</v>
      </c>
      <c r="C1440">
        <v>4</v>
      </c>
      <c r="D1440">
        <v>1000</v>
      </c>
      <c r="E1440">
        <v>0</v>
      </c>
    </row>
    <row r="1441" spans="1:5">
      <c r="A1441">
        <v>23</v>
      </c>
      <c r="B1441">
        <v>-89.457999999999998</v>
      </c>
      <c r="C1441">
        <v>4</v>
      </c>
      <c r="D1441">
        <v>1000</v>
      </c>
      <c r="E1441">
        <v>0</v>
      </c>
    </row>
    <row r="1442" spans="1:5">
      <c r="A1442">
        <v>24</v>
      </c>
      <c r="B1442">
        <v>-89.341999999999999</v>
      </c>
      <c r="C1442">
        <v>4</v>
      </c>
      <c r="D1442">
        <v>1000</v>
      </c>
      <c r="E1442">
        <v>0</v>
      </c>
    </row>
    <row r="1443" spans="1:5">
      <c r="A1443">
        <v>25</v>
      </c>
      <c r="B1443">
        <v>-89.234999999999999</v>
      </c>
      <c r="C1443">
        <v>4</v>
      </c>
      <c r="D1443">
        <v>1000</v>
      </c>
      <c r="E1443">
        <v>0</v>
      </c>
    </row>
    <row r="1444" spans="1:5">
      <c r="A1444">
        <v>26</v>
      </c>
      <c r="B1444">
        <v>-89.13</v>
      </c>
      <c r="C1444">
        <v>4</v>
      </c>
      <c r="D1444">
        <v>1000</v>
      </c>
      <c r="E1444">
        <v>0</v>
      </c>
    </row>
    <row r="1445" spans="1:5">
      <c r="A1445">
        <v>27</v>
      </c>
      <c r="B1445">
        <v>-89.016000000000005</v>
      </c>
      <c r="C1445">
        <v>4</v>
      </c>
      <c r="D1445">
        <v>1000</v>
      </c>
      <c r="E1445">
        <v>1</v>
      </c>
    </row>
    <row r="1446" spans="1:5">
      <c r="A1446">
        <v>28</v>
      </c>
      <c r="B1446">
        <v>-88.896000000000001</v>
      </c>
      <c r="C1446">
        <v>4</v>
      </c>
      <c r="D1446">
        <v>1000</v>
      </c>
      <c r="E1446">
        <v>0</v>
      </c>
    </row>
    <row r="1447" spans="1:5">
      <c r="A1447">
        <v>29</v>
      </c>
      <c r="B1447">
        <v>-88.790999999999997</v>
      </c>
      <c r="C1447">
        <v>4</v>
      </c>
      <c r="D1447">
        <v>1000</v>
      </c>
      <c r="E1447">
        <v>0</v>
      </c>
    </row>
    <row r="1448" spans="1:5">
      <c r="A1448">
        <v>30</v>
      </c>
      <c r="B1448">
        <v>-88.671999999999997</v>
      </c>
      <c r="C1448">
        <v>4</v>
      </c>
      <c r="D1448">
        <v>1000</v>
      </c>
      <c r="E1448">
        <v>0</v>
      </c>
    </row>
    <row r="1449" spans="1:5">
      <c r="A1449">
        <v>31</v>
      </c>
      <c r="B1449">
        <v>-88.56</v>
      </c>
      <c r="C1449">
        <v>4</v>
      </c>
      <c r="D1449">
        <v>1000</v>
      </c>
      <c r="E1449">
        <v>1</v>
      </c>
    </row>
    <row r="1450" spans="1:5">
      <c r="A1450">
        <v>32</v>
      </c>
      <c r="B1450">
        <v>-88.451999999999998</v>
      </c>
      <c r="C1450">
        <v>4</v>
      </c>
      <c r="D1450">
        <v>1000</v>
      </c>
      <c r="E1450">
        <v>0</v>
      </c>
    </row>
    <row r="1451" spans="1:5">
      <c r="A1451" t="s">
        <v>0</v>
      </c>
    </row>
    <row r="1452" spans="1:5">
      <c r="A1452" t="s">
        <v>0</v>
      </c>
    </row>
    <row r="1453" spans="1:5">
      <c r="A1453" t="s">
        <v>0</v>
      </c>
    </row>
    <row r="1454" spans="1:5">
      <c r="A1454" t="s">
        <v>0</v>
      </c>
    </row>
    <row r="1455" spans="1:5">
      <c r="A1455" t="s">
        <v>165</v>
      </c>
    </row>
    <row r="1456" spans="1:5">
      <c r="A1456" t="s">
        <v>13</v>
      </c>
    </row>
    <row r="1457" spans="1:10">
      <c r="A1457" t="s">
        <v>3</v>
      </c>
    </row>
    <row r="1458" spans="1:10">
      <c r="A1458" t="s">
        <v>4</v>
      </c>
    </row>
    <row r="1459" spans="1:10">
      <c r="A1459" t="s">
        <v>161</v>
      </c>
    </row>
    <row r="1460" spans="1:10">
      <c r="A1460" t="s">
        <v>166</v>
      </c>
    </row>
    <row r="1461" spans="1:10">
      <c r="A1461" t="s">
        <v>7</v>
      </c>
    </row>
    <row r="1462" spans="1:10">
      <c r="A1462" t="s">
        <v>8</v>
      </c>
    </row>
    <row r="1463" spans="1:10">
      <c r="A1463" t="s">
        <v>9</v>
      </c>
    </row>
    <row r="1464" spans="1:10">
      <c r="A1464" t="s">
        <v>10</v>
      </c>
    </row>
    <row r="1465" spans="1:10">
      <c r="A1465" t="s">
        <v>11</v>
      </c>
    </row>
    <row r="1466" spans="1:10">
      <c r="A1466" t="s">
        <v>0</v>
      </c>
    </row>
    <row r="1467" spans="1:10">
      <c r="A1467" t="s">
        <v>0</v>
      </c>
    </row>
    <row r="1468" spans="1:10">
      <c r="A1468" t="s">
        <v>84</v>
      </c>
      <c r="B1468" t="s">
        <v>63</v>
      </c>
      <c r="C1468" t="s">
        <v>66</v>
      </c>
      <c r="D1468" t="s">
        <v>83</v>
      </c>
      <c r="E1468" t="s">
        <v>82</v>
      </c>
      <c r="F1468" t="s">
        <v>103</v>
      </c>
    </row>
    <row r="1469" spans="1:10">
      <c r="A1469">
        <v>1</v>
      </c>
      <c r="B1469">
        <v>-91.947999999999993</v>
      </c>
      <c r="C1469">
        <v>1368</v>
      </c>
      <c r="D1469">
        <v>350000</v>
      </c>
      <c r="E1469">
        <v>73</v>
      </c>
      <c r="J1469" t="s">
        <v>170</v>
      </c>
    </row>
    <row r="1470" spans="1:10">
      <c r="A1470">
        <v>2</v>
      </c>
      <c r="B1470">
        <v>-91.838999999999999</v>
      </c>
      <c r="C1470">
        <v>1368</v>
      </c>
      <c r="D1470">
        <v>350000</v>
      </c>
      <c r="E1470">
        <v>84</v>
      </c>
    </row>
    <row r="1471" spans="1:10">
      <c r="A1471">
        <v>3</v>
      </c>
      <c r="B1471">
        <v>-91.724000000000004</v>
      </c>
      <c r="C1471">
        <v>1368</v>
      </c>
      <c r="D1471">
        <v>350000</v>
      </c>
      <c r="E1471">
        <v>124</v>
      </c>
    </row>
    <row r="1472" spans="1:10">
      <c r="A1472">
        <v>4</v>
      </c>
      <c r="B1472">
        <v>-91.611999999999995</v>
      </c>
      <c r="C1472">
        <v>1368</v>
      </c>
      <c r="D1472">
        <v>350000</v>
      </c>
      <c r="E1472">
        <v>98</v>
      </c>
    </row>
    <row r="1473" spans="1:6">
      <c r="A1473">
        <v>5</v>
      </c>
      <c r="B1473">
        <v>-91.5</v>
      </c>
      <c r="C1473">
        <v>1368</v>
      </c>
      <c r="D1473">
        <v>350000</v>
      </c>
      <c r="E1473">
        <v>103</v>
      </c>
      <c r="F1473" s="3">
        <v>108.03742434707625</v>
      </c>
    </row>
    <row r="1474" spans="1:6">
      <c r="A1474">
        <v>6</v>
      </c>
      <c r="B1474">
        <v>-91.394000000000005</v>
      </c>
      <c r="C1474">
        <v>1368</v>
      </c>
      <c r="D1474">
        <v>350000</v>
      </c>
      <c r="E1474">
        <v>112</v>
      </c>
      <c r="F1474" s="3">
        <v>111.06199531884475</v>
      </c>
    </row>
    <row r="1475" spans="1:6">
      <c r="A1475">
        <v>7</v>
      </c>
      <c r="B1475">
        <v>-91.281000000000006</v>
      </c>
      <c r="C1475">
        <v>1368</v>
      </c>
      <c r="D1475">
        <v>350000</v>
      </c>
      <c r="E1475">
        <v>111</v>
      </c>
      <c r="F1475" s="3">
        <v>115.82158463025208</v>
      </c>
    </row>
    <row r="1476" spans="1:6">
      <c r="A1476">
        <v>8</v>
      </c>
      <c r="B1476">
        <v>-91.165000000000006</v>
      </c>
      <c r="C1476">
        <v>1368</v>
      </c>
      <c r="D1476">
        <v>350000</v>
      </c>
      <c r="E1476">
        <v>127</v>
      </c>
      <c r="F1476" s="3">
        <v>122.82046324999979</v>
      </c>
    </row>
    <row r="1477" spans="1:6">
      <c r="A1477">
        <v>9</v>
      </c>
      <c r="B1477">
        <v>-91.049000000000007</v>
      </c>
      <c r="C1477">
        <v>1368</v>
      </c>
      <c r="D1477">
        <v>350000</v>
      </c>
      <c r="E1477">
        <v>115</v>
      </c>
      <c r="F1477" s="3">
        <v>132.39225520755846</v>
      </c>
    </row>
    <row r="1478" spans="1:6">
      <c r="A1478">
        <v>10</v>
      </c>
      <c r="B1478">
        <v>-90.933999999999997</v>
      </c>
      <c r="C1478">
        <v>1368</v>
      </c>
      <c r="D1478">
        <v>350000</v>
      </c>
      <c r="E1478">
        <v>152</v>
      </c>
      <c r="F1478" s="3">
        <v>144.68501828470752</v>
      </c>
    </row>
    <row r="1479" spans="1:6">
      <c r="A1479">
        <v>11</v>
      </c>
      <c r="B1479">
        <v>-90.823999999999998</v>
      </c>
      <c r="C1479">
        <v>1368</v>
      </c>
      <c r="D1479">
        <v>350000</v>
      </c>
      <c r="E1479">
        <v>160</v>
      </c>
      <c r="F1479" s="3">
        <v>159.02950165013979</v>
      </c>
    </row>
    <row r="1480" spans="1:6">
      <c r="A1480">
        <v>12</v>
      </c>
      <c r="B1480">
        <v>-90.709000000000003</v>
      </c>
      <c r="C1480">
        <v>1368</v>
      </c>
      <c r="D1480">
        <v>350000</v>
      </c>
      <c r="E1480">
        <v>168</v>
      </c>
      <c r="F1480" s="3">
        <v>176.31562968420261</v>
      </c>
    </row>
    <row r="1481" spans="1:6">
      <c r="A1481">
        <v>13</v>
      </c>
      <c r="B1481">
        <v>-90.594999999999999</v>
      </c>
      <c r="C1481">
        <v>1368</v>
      </c>
      <c r="D1481">
        <v>350000</v>
      </c>
      <c r="E1481">
        <v>200</v>
      </c>
      <c r="F1481" s="3">
        <v>194.89596719469847</v>
      </c>
    </row>
    <row r="1482" spans="1:6">
      <c r="A1482">
        <v>14</v>
      </c>
      <c r="B1482">
        <v>-90.486999999999995</v>
      </c>
      <c r="C1482">
        <v>1368</v>
      </c>
      <c r="D1482">
        <v>350000</v>
      </c>
      <c r="E1482">
        <v>202</v>
      </c>
      <c r="F1482" s="3">
        <v>212.64851031205018</v>
      </c>
    </row>
    <row r="1483" spans="1:6">
      <c r="A1483">
        <v>15</v>
      </c>
      <c r="B1483">
        <v>-90.372</v>
      </c>
      <c r="C1483">
        <v>1368</v>
      </c>
      <c r="D1483">
        <v>350000</v>
      </c>
      <c r="E1483">
        <v>266</v>
      </c>
      <c r="F1483" s="3">
        <v>230.14982397353097</v>
      </c>
    </row>
    <row r="1484" spans="1:6">
      <c r="A1484">
        <v>16</v>
      </c>
      <c r="B1484">
        <v>-90.256</v>
      </c>
      <c r="C1484">
        <v>1368</v>
      </c>
      <c r="D1484">
        <v>350000</v>
      </c>
      <c r="E1484">
        <v>265</v>
      </c>
      <c r="F1484" s="3">
        <v>244.59265080522206</v>
      </c>
    </row>
    <row r="1485" spans="1:6">
      <c r="A1485">
        <v>17</v>
      </c>
      <c r="B1485">
        <v>-90.14</v>
      </c>
      <c r="C1485">
        <v>1368</v>
      </c>
      <c r="D1485">
        <v>350000</v>
      </c>
      <c r="E1485">
        <v>222</v>
      </c>
      <c r="F1485" s="3">
        <v>254.19518495656735</v>
      </c>
    </row>
    <row r="1486" spans="1:6">
      <c r="A1486">
        <v>18</v>
      </c>
      <c r="B1486">
        <v>-90.025000000000006</v>
      </c>
      <c r="C1486">
        <v>1368</v>
      </c>
      <c r="D1486">
        <v>350000</v>
      </c>
      <c r="E1486">
        <v>285</v>
      </c>
      <c r="F1486" s="3">
        <v>257.80889658431914</v>
      </c>
    </row>
    <row r="1487" spans="1:6">
      <c r="A1487">
        <v>19</v>
      </c>
      <c r="B1487">
        <v>-89.918999999999997</v>
      </c>
      <c r="C1487">
        <v>1368</v>
      </c>
      <c r="D1487">
        <v>350000</v>
      </c>
      <c r="E1487">
        <v>240</v>
      </c>
      <c r="F1487" s="3">
        <v>255.53985938530232</v>
      </c>
    </row>
    <row r="1488" spans="1:6">
      <c r="A1488">
        <v>20</v>
      </c>
      <c r="B1488">
        <v>-89.805999999999997</v>
      </c>
      <c r="C1488">
        <v>1368</v>
      </c>
      <c r="D1488">
        <v>350000</v>
      </c>
      <c r="E1488">
        <v>269</v>
      </c>
      <c r="F1488" s="3">
        <v>247.47242721234724</v>
      </c>
    </row>
    <row r="1489" spans="1:6">
      <c r="A1489">
        <v>21</v>
      </c>
      <c r="B1489">
        <v>-89.691000000000003</v>
      </c>
      <c r="C1489">
        <v>1368</v>
      </c>
      <c r="D1489">
        <v>350000</v>
      </c>
      <c r="E1489">
        <v>220</v>
      </c>
      <c r="F1489" s="3">
        <v>234.22289863327535</v>
      </c>
    </row>
    <row r="1490" spans="1:6">
      <c r="A1490">
        <v>22</v>
      </c>
      <c r="B1490">
        <v>-89.576999999999998</v>
      </c>
      <c r="C1490">
        <v>1368</v>
      </c>
      <c r="D1490">
        <v>350000</v>
      </c>
      <c r="E1490">
        <v>197</v>
      </c>
      <c r="F1490" s="3">
        <v>217.52939576987291</v>
      </c>
    </row>
    <row r="1491" spans="1:6">
      <c r="A1491">
        <v>23</v>
      </c>
      <c r="B1491">
        <v>-89.457999999999998</v>
      </c>
      <c r="C1491">
        <v>1368</v>
      </c>
      <c r="D1491">
        <v>350000</v>
      </c>
      <c r="E1491">
        <v>206</v>
      </c>
      <c r="F1491" s="3">
        <v>198.16054577022857</v>
      </c>
    </row>
    <row r="1492" spans="1:6">
      <c r="A1492">
        <v>24</v>
      </c>
      <c r="B1492">
        <v>-89.341999999999999</v>
      </c>
      <c r="C1492">
        <v>1368</v>
      </c>
      <c r="D1492">
        <v>350000</v>
      </c>
      <c r="E1492">
        <v>172</v>
      </c>
      <c r="F1492" s="3">
        <v>179.13258160857382</v>
      </c>
    </row>
    <row r="1493" spans="1:6">
      <c r="A1493">
        <v>25</v>
      </c>
      <c r="B1493">
        <v>-89.234999999999999</v>
      </c>
      <c r="C1493">
        <v>1368</v>
      </c>
      <c r="D1493">
        <v>350000</v>
      </c>
      <c r="E1493">
        <v>167</v>
      </c>
      <c r="F1493" s="3">
        <v>162.7109788601241</v>
      </c>
    </row>
    <row r="1494" spans="1:6">
      <c r="A1494">
        <v>26</v>
      </c>
      <c r="B1494">
        <v>-89.13</v>
      </c>
      <c r="C1494">
        <v>1368</v>
      </c>
      <c r="D1494">
        <v>350000</v>
      </c>
      <c r="E1494">
        <v>161</v>
      </c>
      <c r="F1494" s="3">
        <v>148.44187647722381</v>
      </c>
    </row>
    <row r="1495" spans="1:6">
      <c r="A1495">
        <v>27</v>
      </c>
      <c r="B1495">
        <v>-89.016000000000005</v>
      </c>
      <c r="C1495">
        <v>1368</v>
      </c>
      <c r="D1495">
        <v>350000</v>
      </c>
      <c r="E1495">
        <v>136</v>
      </c>
      <c r="F1495" s="3">
        <v>135.49580981868911</v>
      </c>
    </row>
    <row r="1496" spans="1:6">
      <c r="A1496">
        <v>28</v>
      </c>
      <c r="B1496">
        <v>-88.896000000000001</v>
      </c>
      <c r="C1496">
        <v>1368</v>
      </c>
      <c r="D1496">
        <v>350000</v>
      </c>
      <c r="E1496">
        <v>120</v>
      </c>
      <c r="F1496" s="3">
        <v>124.85758894082169</v>
      </c>
    </row>
    <row r="1497" spans="1:6">
      <c r="A1497">
        <v>29</v>
      </c>
      <c r="B1497">
        <v>-88.790999999999997</v>
      </c>
      <c r="C1497">
        <v>1368</v>
      </c>
      <c r="D1497">
        <v>350000</v>
      </c>
      <c r="E1497">
        <v>139</v>
      </c>
      <c r="F1497" s="3">
        <v>117.89475311441521</v>
      </c>
    </row>
    <row r="1498" spans="1:6">
      <c r="A1498">
        <v>30</v>
      </c>
      <c r="B1498">
        <v>-88.671999999999997</v>
      </c>
      <c r="C1498">
        <v>1368</v>
      </c>
      <c r="D1498">
        <v>350000</v>
      </c>
      <c r="E1498">
        <v>107</v>
      </c>
    </row>
    <row r="1499" spans="1:6">
      <c r="A1499">
        <v>31</v>
      </c>
      <c r="B1499">
        <v>-88.56</v>
      </c>
      <c r="C1499">
        <v>1368</v>
      </c>
      <c r="D1499">
        <v>350000</v>
      </c>
      <c r="E1499">
        <v>112</v>
      </c>
    </row>
    <row r="1500" spans="1:6">
      <c r="A1500">
        <v>32</v>
      </c>
      <c r="B1500">
        <v>-88.451999999999998</v>
      </c>
      <c r="C1500">
        <v>1368</v>
      </c>
      <c r="D1500">
        <v>350000</v>
      </c>
      <c r="E1500">
        <v>120</v>
      </c>
    </row>
    <row r="1501" spans="1:6">
      <c r="A1501" t="s">
        <v>0</v>
      </c>
    </row>
    <row r="1502" spans="1:6">
      <c r="A1502" t="s">
        <v>0</v>
      </c>
    </row>
    <row r="1503" spans="1:6">
      <c r="A1503" t="s">
        <v>0</v>
      </c>
    </row>
    <row r="1504" spans="1:6">
      <c r="A1504" t="s">
        <v>0</v>
      </c>
    </row>
    <row r="1505" spans="1:5">
      <c r="A1505" t="s">
        <v>167</v>
      </c>
    </row>
    <row r="1506" spans="1:5">
      <c r="A1506" t="s">
        <v>21</v>
      </c>
    </row>
    <row r="1507" spans="1:5">
      <c r="A1507" t="s">
        <v>3</v>
      </c>
    </row>
    <row r="1508" spans="1:5">
      <c r="A1508" t="s">
        <v>4</v>
      </c>
    </row>
    <row r="1509" spans="1:5">
      <c r="A1509" t="s">
        <v>161</v>
      </c>
    </row>
    <row r="1510" spans="1:5">
      <c r="A1510" t="s">
        <v>168</v>
      </c>
    </row>
    <row r="1511" spans="1:5">
      <c r="A1511" t="s">
        <v>7</v>
      </c>
    </row>
    <row r="1512" spans="1:5">
      <c r="A1512" t="s">
        <v>8</v>
      </c>
    </row>
    <row r="1513" spans="1:5">
      <c r="A1513" t="s">
        <v>9</v>
      </c>
    </row>
    <row r="1514" spans="1:5">
      <c r="A1514" t="s">
        <v>10</v>
      </c>
    </row>
    <row r="1515" spans="1:5">
      <c r="A1515" t="s">
        <v>11</v>
      </c>
    </row>
    <row r="1516" spans="1:5">
      <c r="A1516" t="s">
        <v>0</v>
      </c>
    </row>
    <row r="1517" spans="1:5">
      <c r="A1517" t="s">
        <v>0</v>
      </c>
    </row>
    <row r="1518" spans="1:5">
      <c r="A1518" t="s">
        <v>84</v>
      </c>
      <c r="B1518" t="s">
        <v>63</v>
      </c>
      <c r="C1518" t="s">
        <v>66</v>
      </c>
      <c r="D1518" t="s">
        <v>83</v>
      </c>
      <c r="E1518" t="s">
        <v>82</v>
      </c>
    </row>
    <row r="1519" spans="1:5">
      <c r="A1519">
        <v>1</v>
      </c>
      <c r="B1519">
        <v>-91.947999999999993</v>
      </c>
      <c r="C1519">
        <v>4</v>
      </c>
      <c r="D1519">
        <v>1000</v>
      </c>
      <c r="E1519">
        <v>1</v>
      </c>
    </row>
    <row r="1520" spans="1:5">
      <c r="A1520">
        <v>2</v>
      </c>
      <c r="B1520">
        <v>-91.838999999999999</v>
      </c>
      <c r="C1520">
        <v>4</v>
      </c>
      <c r="D1520">
        <v>1000</v>
      </c>
      <c r="E1520">
        <v>1</v>
      </c>
    </row>
    <row r="1521" spans="1:5">
      <c r="A1521">
        <v>3</v>
      </c>
      <c r="B1521">
        <v>-91.724000000000004</v>
      </c>
      <c r="C1521">
        <v>4</v>
      </c>
      <c r="D1521">
        <v>1000</v>
      </c>
      <c r="E1521">
        <v>0</v>
      </c>
    </row>
    <row r="1522" spans="1:5">
      <c r="A1522">
        <v>4</v>
      </c>
      <c r="B1522">
        <v>-91.611999999999995</v>
      </c>
      <c r="C1522">
        <v>4</v>
      </c>
      <c r="D1522">
        <v>1000</v>
      </c>
      <c r="E1522">
        <v>0</v>
      </c>
    </row>
    <row r="1523" spans="1:5">
      <c r="A1523">
        <v>5</v>
      </c>
      <c r="B1523">
        <v>-91.5</v>
      </c>
      <c r="C1523">
        <v>4</v>
      </c>
      <c r="D1523">
        <v>1000</v>
      </c>
      <c r="E1523">
        <v>0</v>
      </c>
    </row>
    <row r="1524" spans="1:5">
      <c r="A1524">
        <v>6</v>
      </c>
      <c r="B1524">
        <v>-91.394000000000005</v>
      </c>
      <c r="C1524">
        <v>4</v>
      </c>
      <c r="D1524">
        <v>1000</v>
      </c>
      <c r="E1524">
        <v>1</v>
      </c>
    </row>
    <row r="1525" spans="1:5">
      <c r="A1525">
        <v>7</v>
      </c>
      <c r="B1525">
        <v>-91.281000000000006</v>
      </c>
      <c r="C1525">
        <v>4</v>
      </c>
      <c r="D1525">
        <v>1000</v>
      </c>
      <c r="E1525">
        <v>0</v>
      </c>
    </row>
    <row r="1526" spans="1:5">
      <c r="A1526">
        <v>8</v>
      </c>
      <c r="B1526">
        <v>-91.165000000000006</v>
      </c>
      <c r="C1526">
        <v>4</v>
      </c>
      <c r="D1526">
        <v>1000</v>
      </c>
      <c r="E1526">
        <v>0</v>
      </c>
    </row>
    <row r="1527" spans="1:5">
      <c r="A1527">
        <v>9</v>
      </c>
      <c r="B1527">
        <v>-91.049000000000007</v>
      </c>
      <c r="C1527">
        <v>4</v>
      </c>
      <c r="D1527">
        <v>1000</v>
      </c>
      <c r="E1527">
        <v>0</v>
      </c>
    </row>
    <row r="1528" spans="1:5">
      <c r="A1528">
        <v>10</v>
      </c>
      <c r="B1528">
        <v>-90.933999999999997</v>
      </c>
      <c r="C1528">
        <v>4</v>
      </c>
      <c r="D1528">
        <v>1000</v>
      </c>
      <c r="E1528">
        <v>0</v>
      </c>
    </row>
    <row r="1529" spans="1:5">
      <c r="A1529">
        <v>11</v>
      </c>
      <c r="B1529">
        <v>-90.823999999999998</v>
      </c>
      <c r="C1529">
        <v>4</v>
      </c>
      <c r="D1529">
        <v>1000</v>
      </c>
      <c r="E1529">
        <v>0</v>
      </c>
    </row>
    <row r="1530" spans="1:5">
      <c r="A1530">
        <v>12</v>
      </c>
      <c r="B1530">
        <v>-90.709000000000003</v>
      </c>
      <c r="C1530">
        <v>4</v>
      </c>
      <c r="D1530">
        <v>1000</v>
      </c>
      <c r="E1530">
        <v>0</v>
      </c>
    </row>
    <row r="1531" spans="1:5">
      <c r="A1531">
        <v>13</v>
      </c>
      <c r="B1531">
        <v>-90.594999999999999</v>
      </c>
      <c r="C1531">
        <v>4</v>
      </c>
      <c r="D1531">
        <v>1000</v>
      </c>
      <c r="E1531">
        <v>0</v>
      </c>
    </row>
    <row r="1532" spans="1:5">
      <c r="A1532">
        <v>14</v>
      </c>
      <c r="B1532">
        <v>-90.486999999999995</v>
      </c>
      <c r="C1532">
        <v>4</v>
      </c>
      <c r="D1532">
        <v>1000</v>
      </c>
      <c r="E1532">
        <v>0</v>
      </c>
    </row>
    <row r="1533" spans="1:5">
      <c r="A1533">
        <v>15</v>
      </c>
      <c r="B1533">
        <v>-90.372</v>
      </c>
      <c r="C1533">
        <v>4</v>
      </c>
      <c r="D1533">
        <v>1000</v>
      </c>
      <c r="E1533">
        <v>0</v>
      </c>
    </row>
    <row r="1534" spans="1:5">
      <c r="A1534">
        <v>16</v>
      </c>
      <c r="B1534">
        <v>-90.256</v>
      </c>
      <c r="C1534">
        <v>4</v>
      </c>
      <c r="D1534">
        <v>1000</v>
      </c>
      <c r="E1534">
        <v>0</v>
      </c>
    </row>
    <row r="1535" spans="1:5">
      <c r="A1535">
        <v>17</v>
      </c>
      <c r="B1535">
        <v>-90.14</v>
      </c>
      <c r="C1535">
        <v>4</v>
      </c>
      <c r="D1535">
        <v>1000</v>
      </c>
      <c r="E1535">
        <v>0</v>
      </c>
    </row>
    <row r="1536" spans="1:5">
      <c r="A1536">
        <v>18</v>
      </c>
      <c r="B1536">
        <v>-90.025000000000006</v>
      </c>
      <c r="C1536">
        <v>4</v>
      </c>
      <c r="D1536">
        <v>1000</v>
      </c>
      <c r="E1536">
        <v>1</v>
      </c>
    </row>
    <row r="1537" spans="1:5">
      <c r="A1537">
        <v>19</v>
      </c>
      <c r="B1537">
        <v>-89.918999999999997</v>
      </c>
      <c r="C1537">
        <v>4</v>
      </c>
      <c r="D1537">
        <v>1000</v>
      </c>
      <c r="E1537">
        <v>1</v>
      </c>
    </row>
    <row r="1538" spans="1:5">
      <c r="A1538">
        <v>20</v>
      </c>
      <c r="B1538">
        <v>-89.805999999999997</v>
      </c>
      <c r="C1538">
        <v>4</v>
      </c>
      <c r="D1538">
        <v>1000</v>
      </c>
      <c r="E1538">
        <v>0</v>
      </c>
    </row>
    <row r="1539" spans="1:5">
      <c r="A1539">
        <v>21</v>
      </c>
      <c r="B1539">
        <v>-89.691000000000003</v>
      </c>
      <c r="C1539">
        <v>4</v>
      </c>
      <c r="D1539">
        <v>1000</v>
      </c>
      <c r="E1539">
        <v>0</v>
      </c>
    </row>
    <row r="1540" spans="1:5">
      <c r="A1540">
        <v>22</v>
      </c>
      <c r="B1540">
        <v>-89.576999999999998</v>
      </c>
      <c r="C1540">
        <v>4</v>
      </c>
      <c r="D1540">
        <v>1000</v>
      </c>
      <c r="E1540">
        <v>0</v>
      </c>
    </row>
    <row r="1541" spans="1:5">
      <c r="A1541">
        <v>23</v>
      </c>
      <c r="B1541">
        <v>-89.457999999999998</v>
      </c>
      <c r="C1541">
        <v>4</v>
      </c>
      <c r="D1541">
        <v>1000</v>
      </c>
      <c r="E1541">
        <v>0</v>
      </c>
    </row>
    <row r="1542" spans="1:5">
      <c r="A1542">
        <v>24</v>
      </c>
      <c r="B1542">
        <v>-89.341999999999999</v>
      </c>
      <c r="C1542">
        <v>4</v>
      </c>
      <c r="D1542">
        <v>1000</v>
      </c>
      <c r="E1542">
        <v>0</v>
      </c>
    </row>
    <row r="1543" spans="1:5">
      <c r="A1543">
        <v>25</v>
      </c>
      <c r="B1543">
        <v>-89.234999999999999</v>
      </c>
      <c r="C1543">
        <v>4</v>
      </c>
      <c r="D1543">
        <v>1000</v>
      </c>
      <c r="E1543">
        <v>0</v>
      </c>
    </row>
    <row r="1544" spans="1:5">
      <c r="A1544">
        <v>26</v>
      </c>
      <c r="B1544">
        <v>-89.13</v>
      </c>
      <c r="C1544">
        <v>4</v>
      </c>
      <c r="D1544">
        <v>1000</v>
      </c>
      <c r="E1544">
        <v>0</v>
      </c>
    </row>
    <row r="1545" spans="1:5">
      <c r="A1545">
        <v>27</v>
      </c>
      <c r="B1545">
        <v>-89.016000000000005</v>
      </c>
      <c r="C1545">
        <v>4</v>
      </c>
      <c r="D1545">
        <v>1000</v>
      </c>
      <c r="E1545">
        <v>1</v>
      </c>
    </row>
    <row r="1546" spans="1:5">
      <c r="A1546">
        <v>28</v>
      </c>
      <c r="B1546">
        <v>-88.896000000000001</v>
      </c>
      <c r="C1546">
        <v>4</v>
      </c>
      <c r="D1546">
        <v>1000</v>
      </c>
      <c r="E1546">
        <v>0</v>
      </c>
    </row>
    <row r="1547" spans="1:5">
      <c r="A1547">
        <v>29</v>
      </c>
      <c r="B1547">
        <v>-88.790999999999997</v>
      </c>
      <c r="C1547">
        <v>4</v>
      </c>
      <c r="D1547">
        <v>1000</v>
      </c>
      <c r="E1547">
        <v>0</v>
      </c>
    </row>
    <row r="1548" spans="1:5">
      <c r="A1548">
        <v>30</v>
      </c>
      <c r="B1548">
        <v>-88.671999999999997</v>
      </c>
      <c r="C1548">
        <v>4</v>
      </c>
      <c r="D1548">
        <v>1000</v>
      </c>
      <c r="E1548">
        <v>0</v>
      </c>
    </row>
    <row r="1549" spans="1:5">
      <c r="A1549">
        <v>31</v>
      </c>
      <c r="B1549">
        <v>-88.56</v>
      </c>
      <c r="C1549">
        <v>4</v>
      </c>
      <c r="D1549">
        <v>1000</v>
      </c>
      <c r="E1549">
        <v>1</v>
      </c>
    </row>
    <row r="1550" spans="1:5">
      <c r="A1550">
        <v>32</v>
      </c>
      <c r="B1550">
        <v>-88.451999999999998</v>
      </c>
      <c r="C1550">
        <v>4</v>
      </c>
      <c r="D1550">
        <v>1000</v>
      </c>
      <c r="E1550">
        <v>1</v>
      </c>
    </row>
    <row r="1551" spans="1:5">
      <c r="A1551" t="s">
        <v>0</v>
      </c>
    </row>
    <row r="1552" spans="1:5">
      <c r="A1552" t="s">
        <v>0</v>
      </c>
    </row>
    <row r="1553" spans="1:6">
      <c r="A1553" t="s">
        <v>0</v>
      </c>
    </row>
    <row r="1554" spans="1:6">
      <c r="A1554" t="s">
        <v>0</v>
      </c>
    </row>
    <row r="1555" spans="1:6">
      <c r="A1555" t="s">
        <v>171</v>
      </c>
    </row>
    <row r="1556" spans="1:6">
      <c r="A1556" t="s">
        <v>13</v>
      </c>
    </row>
    <row r="1557" spans="1:6">
      <c r="A1557" t="s">
        <v>3</v>
      </c>
    </row>
    <row r="1558" spans="1:6">
      <c r="A1558" t="s">
        <v>4</v>
      </c>
    </row>
    <row r="1559" spans="1:6">
      <c r="A1559" t="s">
        <v>161</v>
      </c>
    </row>
    <row r="1560" spans="1:6">
      <c r="A1560" t="s">
        <v>172</v>
      </c>
    </row>
    <row r="1561" spans="1:6">
      <c r="A1561" t="s">
        <v>7</v>
      </c>
    </row>
    <row r="1562" spans="1:6">
      <c r="A1562" t="s">
        <v>8</v>
      </c>
    </row>
    <row r="1563" spans="1:6">
      <c r="A1563" t="s">
        <v>9</v>
      </c>
    </row>
    <row r="1564" spans="1:6">
      <c r="A1564" t="s">
        <v>10</v>
      </c>
    </row>
    <row r="1565" spans="1:6">
      <c r="A1565" t="s">
        <v>11</v>
      </c>
    </row>
    <row r="1566" spans="1:6">
      <c r="A1566" t="s">
        <v>0</v>
      </c>
    </row>
    <row r="1567" spans="1:6">
      <c r="A1567" t="s">
        <v>0</v>
      </c>
    </row>
    <row r="1568" spans="1:6">
      <c r="A1568" t="s">
        <v>84</v>
      </c>
      <c r="B1568" t="s">
        <v>63</v>
      </c>
      <c r="C1568" t="s">
        <v>66</v>
      </c>
      <c r="D1568" t="s">
        <v>83</v>
      </c>
      <c r="E1568" t="s">
        <v>82</v>
      </c>
      <c r="F1568" t="s">
        <v>103</v>
      </c>
    </row>
    <row r="1569" spans="1:10">
      <c r="A1569">
        <v>1</v>
      </c>
      <c r="B1569">
        <v>-91.947999999999993</v>
      </c>
      <c r="C1569">
        <v>1368</v>
      </c>
      <c r="D1569">
        <v>350000</v>
      </c>
      <c r="E1569">
        <v>129</v>
      </c>
      <c r="J1569" t="s">
        <v>173</v>
      </c>
    </row>
    <row r="1570" spans="1:10">
      <c r="A1570">
        <v>2</v>
      </c>
      <c r="B1570">
        <v>-91.838999999999999</v>
      </c>
      <c r="C1570">
        <v>1368</v>
      </c>
      <c r="D1570">
        <v>350000</v>
      </c>
      <c r="E1570">
        <v>136</v>
      </c>
    </row>
    <row r="1571" spans="1:10">
      <c r="A1571">
        <v>3</v>
      </c>
      <c r="B1571">
        <v>-91.724000000000004</v>
      </c>
      <c r="C1571">
        <v>1368</v>
      </c>
      <c r="D1571">
        <v>350000</v>
      </c>
      <c r="E1571">
        <v>127</v>
      </c>
    </row>
    <row r="1572" spans="1:10">
      <c r="A1572">
        <v>4</v>
      </c>
      <c r="B1572">
        <v>-91.611999999999995</v>
      </c>
      <c r="C1572">
        <v>1368</v>
      </c>
      <c r="D1572">
        <v>350000</v>
      </c>
      <c r="E1572">
        <v>118</v>
      </c>
    </row>
    <row r="1573" spans="1:10">
      <c r="A1573">
        <v>5</v>
      </c>
      <c r="B1573">
        <v>-91.5</v>
      </c>
      <c r="C1573">
        <v>1368</v>
      </c>
      <c r="D1573">
        <v>350000</v>
      </c>
      <c r="E1573">
        <v>148</v>
      </c>
      <c r="F1573" s="3">
        <v>148.93167599931698</v>
      </c>
    </row>
    <row r="1574" spans="1:10">
      <c r="A1574">
        <v>6</v>
      </c>
      <c r="B1574">
        <v>-91.394000000000005</v>
      </c>
      <c r="C1574">
        <v>1368</v>
      </c>
      <c r="D1574">
        <v>350000</v>
      </c>
      <c r="E1574">
        <v>145</v>
      </c>
      <c r="F1574" s="3">
        <v>150.45823248468355</v>
      </c>
    </row>
    <row r="1575" spans="1:10">
      <c r="A1575">
        <v>7</v>
      </c>
      <c r="B1575">
        <v>-91.281000000000006</v>
      </c>
      <c r="C1575">
        <v>1368</v>
      </c>
      <c r="D1575">
        <v>350000</v>
      </c>
      <c r="E1575">
        <v>147</v>
      </c>
      <c r="F1575" s="3">
        <v>153.85176005903267</v>
      </c>
    </row>
    <row r="1576" spans="1:10">
      <c r="A1576">
        <v>8</v>
      </c>
      <c r="B1576">
        <v>-91.165000000000006</v>
      </c>
      <c r="C1576">
        <v>1368</v>
      </c>
      <c r="D1576">
        <v>350000</v>
      </c>
      <c r="E1576">
        <v>185</v>
      </c>
      <c r="F1576" s="3">
        <v>160.67132978181155</v>
      </c>
    </row>
    <row r="1577" spans="1:10">
      <c r="A1577">
        <v>9</v>
      </c>
      <c r="B1577">
        <v>-91.049000000000007</v>
      </c>
      <c r="C1577">
        <v>1368</v>
      </c>
      <c r="D1577">
        <v>350000</v>
      </c>
      <c r="E1577">
        <v>181</v>
      </c>
      <c r="F1577" s="3">
        <v>172.83161079093091</v>
      </c>
    </row>
    <row r="1578" spans="1:10">
      <c r="A1578">
        <v>10</v>
      </c>
      <c r="B1578">
        <v>-90.933999999999997</v>
      </c>
      <c r="C1578">
        <v>1368</v>
      </c>
      <c r="D1578">
        <v>350000</v>
      </c>
      <c r="E1578">
        <v>219</v>
      </c>
      <c r="F1578" s="3">
        <v>192.13335901667966</v>
      </c>
    </row>
    <row r="1579" spans="1:10">
      <c r="A1579">
        <v>11</v>
      </c>
      <c r="B1579">
        <v>-90.823999999999998</v>
      </c>
      <c r="C1579">
        <v>1368</v>
      </c>
      <c r="D1579">
        <v>350000</v>
      </c>
      <c r="E1579">
        <v>213</v>
      </c>
      <c r="F1579" s="3">
        <v>218.38915130716128</v>
      </c>
    </row>
    <row r="1580" spans="1:10">
      <c r="A1580">
        <v>12</v>
      </c>
      <c r="B1580">
        <v>-90.709000000000003</v>
      </c>
      <c r="C1580">
        <v>1368</v>
      </c>
      <c r="D1580">
        <v>350000</v>
      </c>
      <c r="E1580">
        <v>225</v>
      </c>
      <c r="F1580" s="3">
        <v>253.21751567832405</v>
      </c>
    </row>
    <row r="1581" spans="1:10">
      <c r="A1581">
        <v>13</v>
      </c>
      <c r="B1581">
        <v>-90.594999999999999</v>
      </c>
      <c r="C1581">
        <v>1368</v>
      </c>
      <c r="D1581">
        <v>350000</v>
      </c>
      <c r="E1581">
        <v>295</v>
      </c>
      <c r="F1581" s="3">
        <v>291.76098380016037</v>
      </c>
    </row>
    <row r="1582" spans="1:10">
      <c r="A1582">
        <v>14</v>
      </c>
      <c r="B1582">
        <v>-90.486999999999995</v>
      </c>
      <c r="C1582">
        <v>1368</v>
      </c>
      <c r="D1582">
        <v>350000</v>
      </c>
      <c r="E1582">
        <v>323</v>
      </c>
      <c r="F1582" s="3">
        <v>326.52231185708263</v>
      </c>
    </row>
    <row r="1583" spans="1:10">
      <c r="A1583">
        <v>15</v>
      </c>
      <c r="B1583">
        <v>-90.372</v>
      </c>
      <c r="C1583">
        <v>1368</v>
      </c>
      <c r="D1583">
        <v>350000</v>
      </c>
      <c r="E1583">
        <v>360</v>
      </c>
      <c r="F1583" s="3">
        <v>354.59666301852883</v>
      </c>
    </row>
    <row r="1584" spans="1:10">
      <c r="A1584">
        <v>16</v>
      </c>
      <c r="B1584">
        <v>-90.256</v>
      </c>
      <c r="C1584">
        <v>1368</v>
      </c>
      <c r="D1584">
        <v>350000</v>
      </c>
      <c r="E1584">
        <v>354</v>
      </c>
      <c r="F1584" s="3">
        <v>367.16044557328502</v>
      </c>
    </row>
    <row r="1585" spans="1:6">
      <c r="A1585">
        <v>17</v>
      </c>
      <c r="B1585">
        <v>-90.14</v>
      </c>
      <c r="C1585">
        <v>1368</v>
      </c>
      <c r="D1585">
        <v>350000</v>
      </c>
      <c r="E1585">
        <v>388</v>
      </c>
      <c r="F1585" s="3">
        <v>360.76439247345849</v>
      </c>
    </row>
    <row r="1586" spans="1:6">
      <c r="A1586">
        <v>18</v>
      </c>
      <c r="B1586">
        <v>-90.025000000000006</v>
      </c>
      <c r="C1586">
        <v>1368</v>
      </c>
      <c r="D1586">
        <v>350000</v>
      </c>
      <c r="E1586">
        <v>369</v>
      </c>
      <c r="F1586" s="3">
        <v>337.29423790872079</v>
      </c>
    </row>
    <row r="1587" spans="1:6">
      <c r="A1587">
        <v>19</v>
      </c>
      <c r="B1587">
        <v>-89.918999999999997</v>
      </c>
      <c r="C1587">
        <v>1368</v>
      </c>
      <c r="D1587">
        <v>350000</v>
      </c>
      <c r="E1587">
        <v>281</v>
      </c>
      <c r="F1587" s="3">
        <v>305.33199773869717</v>
      </c>
    </row>
    <row r="1588" spans="1:6">
      <c r="A1588">
        <v>20</v>
      </c>
      <c r="B1588">
        <v>-89.805999999999997</v>
      </c>
      <c r="C1588">
        <v>1368</v>
      </c>
      <c r="D1588">
        <v>350000</v>
      </c>
      <c r="E1588">
        <v>244</v>
      </c>
      <c r="F1588" s="3">
        <v>267.05253338042655</v>
      </c>
    </row>
    <row r="1589" spans="1:6">
      <c r="A1589">
        <v>21</v>
      </c>
      <c r="B1589">
        <v>-89.691000000000003</v>
      </c>
      <c r="C1589">
        <v>1368</v>
      </c>
      <c r="D1589">
        <v>350000</v>
      </c>
      <c r="E1589">
        <v>257</v>
      </c>
      <c r="F1589" s="3">
        <v>230.20223251689254</v>
      </c>
    </row>
    <row r="1590" spans="1:6">
      <c r="A1590">
        <v>22</v>
      </c>
      <c r="B1590">
        <v>-89.576999999999998</v>
      </c>
      <c r="C1590">
        <v>1368</v>
      </c>
      <c r="D1590">
        <v>350000</v>
      </c>
      <c r="E1590">
        <v>190</v>
      </c>
      <c r="F1590" s="3">
        <v>200.21657633861432</v>
      </c>
    </row>
    <row r="1591" spans="1:6">
      <c r="A1591">
        <v>23</v>
      </c>
      <c r="B1591">
        <v>-89.457999999999998</v>
      </c>
      <c r="C1591">
        <v>1368</v>
      </c>
      <c r="D1591">
        <v>350000</v>
      </c>
      <c r="E1591">
        <v>178</v>
      </c>
      <c r="F1591" s="3">
        <v>177.63278674900366</v>
      </c>
    </row>
    <row r="1592" spans="1:6">
      <c r="A1592">
        <v>24</v>
      </c>
      <c r="B1592">
        <v>-89.341999999999999</v>
      </c>
      <c r="C1592">
        <v>1368</v>
      </c>
      <c r="D1592">
        <v>350000</v>
      </c>
      <c r="E1592">
        <v>165</v>
      </c>
      <c r="F1592" s="3">
        <v>163.53972550002908</v>
      </c>
    </row>
    <row r="1593" spans="1:6">
      <c r="A1593">
        <v>25</v>
      </c>
      <c r="B1593">
        <v>-89.234999999999999</v>
      </c>
      <c r="C1593">
        <v>1368</v>
      </c>
      <c r="D1593">
        <v>350000</v>
      </c>
      <c r="E1593">
        <v>163</v>
      </c>
      <c r="F1593" s="3">
        <v>155.86252406624294</v>
      </c>
    </row>
    <row r="1594" spans="1:6">
      <c r="A1594">
        <v>26</v>
      </c>
      <c r="B1594">
        <v>-89.13</v>
      </c>
      <c r="C1594">
        <v>1368</v>
      </c>
      <c r="D1594">
        <v>350000</v>
      </c>
      <c r="E1594">
        <v>152</v>
      </c>
      <c r="F1594" s="3">
        <v>151.68101758348487</v>
      </c>
    </row>
    <row r="1595" spans="1:6">
      <c r="A1595">
        <v>27</v>
      </c>
      <c r="B1595">
        <v>-89.016000000000005</v>
      </c>
      <c r="C1595">
        <v>1368</v>
      </c>
      <c r="D1595">
        <v>350000</v>
      </c>
      <c r="E1595">
        <v>137</v>
      </c>
      <c r="F1595" s="3">
        <v>149.40961663132262</v>
      </c>
    </row>
    <row r="1596" spans="1:6">
      <c r="A1596">
        <v>28</v>
      </c>
      <c r="B1596">
        <v>-88.896000000000001</v>
      </c>
      <c r="C1596">
        <v>1368</v>
      </c>
      <c r="D1596">
        <v>350000</v>
      </c>
      <c r="E1596">
        <v>154</v>
      </c>
      <c r="F1596" s="3">
        <v>148.37313720301361</v>
      </c>
    </row>
    <row r="1597" spans="1:6">
      <c r="A1597">
        <v>29</v>
      </c>
      <c r="B1597">
        <v>-88.790999999999997</v>
      </c>
      <c r="C1597">
        <v>1368</v>
      </c>
      <c r="D1597">
        <v>350000</v>
      </c>
      <c r="E1597">
        <v>139</v>
      </c>
      <c r="F1597" s="3">
        <v>148.00696460528172</v>
      </c>
    </row>
    <row r="1598" spans="1:6">
      <c r="A1598">
        <v>30</v>
      </c>
      <c r="B1598">
        <v>-88.671999999999997</v>
      </c>
      <c r="C1598">
        <v>1368</v>
      </c>
      <c r="D1598">
        <v>350000</v>
      </c>
      <c r="E1598">
        <v>150</v>
      </c>
    </row>
    <row r="1599" spans="1:6">
      <c r="A1599">
        <v>31</v>
      </c>
      <c r="B1599">
        <v>-88.56</v>
      </c>
      <c r="C1599">
        <v>1368</v>
      </c>
      <c r="D1599">
        <v>350000</v>
      </c>
      <c r="E1599">
        <v>134</v>
      </c>
    </row>
    <row r="1600" spans="1:6">
      <c r="A1600">
        <v>32</v>
      </c>
      <c r="B1600">
        <v>-88.451999999999998</v>
      </c>
      <c r="C1600">
        <v>1368</v>
      </c>
      <c r="D1600">
        <v>350000</v>
      </c>
      <c r="E1600">
        <v>120</v>
      </c>
    </row>
    <row r="1601" spans="1:1">
      <c r="A1601" t="s">
        <v>0</v>
      </c>
    </row>
    <row r="1602" spans="1:1">
      <c r="A1602" t="s">
        <v>0</v>
      </c>
    </row>
    <row r="1603" spans="1:1">
      <c r="A1603" t="s">
        <v>0</v>
      </c>
    </row>
    <row r="1604" spans="1:1">
      <c r="A1604" t="s">
        <v>0</v>
      </c>
    </row>
    <row r="1605" spans="1:1">
      <c r="A1605" t="s">
        <v>176</v>
      </c>
    </row>
    <row r="1606" spans="1:1">
      <c r="A1606" t="s">
        <v>44</v>
      </c>
    </row>
    <row r="1607" spans="1:1">
      <c r="A1607" t="s">
        <v>3</v>
      </c>
    </row>
    <row r="1608" spans="1:1">
      <c r="A1608" t="s">
        <v>4</v>
      </c>
    </row>
    <row r="1609" spans="1:1">
      <c r="A1609" t="s">
        <v>41</v>
      </c>
    </row>
    <row r="1610" spans="1:1">
      <c r="A1610" t="s">
        <v>51</v>
      </c>
    </row>
    <row r="1611" spans="1:1">
      <c r="A1611" t="s">
        <v>7</v>
      </c>
    </row>
    <row r="1612" spans="1:1">
      <c r="A1612" t="s">
        <v>8</v>
      </c>
    </row>
    <row r="1613" spans="1:1">
      <c r="A1613" t="s">
        <v>9</v>
      </c>
    </row>
    <row r="1614" spans="1:1">
      <c r="A1614" t="s">
        <v>10</v>
      </c>
    </row>
    <row r="1615" spans="1:1">
      <c r="A1615" t="s">
        <v>11</v>
      </c>
    </row>
    <row r="1616" spans="1:1">
      <c r="A1616" t="s">
        <v>0</v>
      </c>
    </row>
    <row r="1617" spans="1:10">
      <c r="A1617" t="s">
        <v>0</v>
      </c>
    </row>
    <row r="1618" spans="1:10">
      <c r="A1618" t="s">
        <v>84</v>
      </c>
      <c r="B1618" t="s">
        <v>63</v>
      </c>
      <c r="C1618" t="s">
        <v>66</v>
      </c>
      <c r="D1618" t="s">
        <v>83</v>
      </c>
      <c r="E1618" t="s">
        <v>82</v>
      </c>
      <c r="F1618" t="s">
        <v>103</v>
      </c>
    </row>
    <row r="1619" spans="1:10">
      <c r="A1619">
        <v>1</v>
      </c>
      <c r="B1619">
        <v>-91.947999999999993</v>
      </c>
      <c r="C1619">
        <v>1760</v>
      </c>
      <c r="D1619">
        <v>450000</v>
      </c>
      <c r="E1619">
        <v>149</v>
      </c>
      <c r="G1619">
        <f>E1619-25</f>
        <v>124</v>
      </c>
      <c r="J1619" t="s">
        <v>177</v>
      </c>
    </row>
    <row r="1620" spans="1:10">
      <c r="A1620">
        <v>2</v>
      </c>
      <c r="B1620">
        <v>-91.838999999999999</v>
      </c>
      <c r="C1620">
        <v>1760</v>
      </c>
      <c r="D1620">
        <v>450000</v>
      </c>
      <c r="E1620">
        <v>156</v>
      </c>
      <c r="G1620">
        <f t="shared" ref="G1620:G1650" si="0">E1620-25</f>
        <v>131</v>
      </c>
    </row>
    <row r="1621" spans="1:10">
      <c r="A1621">
        <v>3</v>
      </c>
      <c r="B1621">
        <v>-91.724000000000004</v>
      </c>
      <c r="C1621">
        <v>1760</v>
      </c>
      <c r="D1621">
        <v>450000</v>
      </c>
      <c r="E1621">
        <v>181</v>
      </c>
      <c r="G1621">
        <f t="shared" si="0"/>
        <v>156</v>
      </c>
    </row>
    <row r="1622" spans="1:10">
      <c r="A1622">
        <v>4</v>
      </c>
      <c r="B1622">
        <v>-91.611999999999995</v>
      </c>
      <c r="C1622">
        <v>1760</v>
      </c>
      <c r="D1622">
        <v>450000</v>
      </c>
      <c r="E1622">
        <v>179</v>
      </c>
      <c r="G1622">
        <f t="shared" si="0"/>
        <v>154</v>
      </c>
    </row>
    <row r="1623" spans="1:10">
      <c r="A1623">
        <v>5</v>
      </c>
      <c r="B1623">
        <v>-91.5</v>
      </c>
      <c r="C1623">
        <v>1760</v>
      </c>
      <c r="D1623">
        <v>450000</v>
      </c>
      <c r="E1623">
        <v>166</v>
      </c>
      <c r="F1623" s="3">
        <v>175.01166622268002</v>
      </c>
      <c r="G1623">
        <f t="shared" si="0"/>
        <v>141</v>
      </c>
    </row>
    <row r="1624" spans="1:10">
      <c r="A1624">
        <v>6</v>
      </c>
      <c r="B1624">
        <v>-91.394000000000005</v>
      </c>
      <c r="C1624">
        <v>1760</v>
      </c>
      <c r="D1624">
        <v>450000</v>
      </c>
      <c r="E1624">
        <v>182</v>
      </c>
      <c r="F1624" s="3">
        <v>176.75234555313529</v>
      </c>
      <c r="G1624">
        <f t="shared" si="0"/>
        <v>157</v>
      </c>
    </row>
    <row r="1625" spans="1:10">
      <c r="A1625">
        <v>7</v>
      </c>
      <c r="B1625">
        <v>-91.281000000000006</v>
      </c>
      <c r="C1625">
        <v>1760</v>
      </c>
      <c r="D1625">
        <v>450000</v>
      </c>
      <c r="E1625">
        <v>176</v>
      </c>
      <c r="F1625" s="3">
        <v>179.74485228637153</v>
      </c>
      <c r="G1625">
        <f t="shared" si="0"/>
        <v>151</v>
      </c>
    </row>
    <row r="1626" spans="1:10">
      <c r="A1626">
        <v>8</v>
      </c>
      <c r="B1626">
        <v>-91.165000000000006</v>
      </c>
      <c r="C1626">
        <v>1760</v>
      </c>
      <c r="D1626">
        <v>450000</v>
      </c>
      <c r="E1626">
        <v>165</v>
      </c>
      <c r="F1626" s="3">
        <v>184.53428453951565</v>
      </c>
      <c r="G1626">
        <f t="shared" si="0"/>
        <v>140</v>
      </c>
    </row>
    <row r="1627" spans="1:10">
      <c r="A1627">
        <v>9</v>
      </c>
      <c r="B1627">
        <v>-91.049000000000007</v>
      </c>
      <c r="C1627">
        <v>1760</v>
      </c>
      <c r="D1627">
        <v>450000</v>
      </c>
      <c r="E1627">
        <v>189</v>
      </c>
      <c r="F1627" s="3">
        <v>191.61505154737827</v>
      </c>
      <c r="G1627">
        <f t="shared" si="0"/>
        <v>164</v>
      </c>
    </row>
    <row r="1628" spans="1:10">
      <c r="A1628">
        <v>10</v>
      </c>
      <c r="B1628">
        <v>-90.933999999999997</v>
      </c>
      <c r="C1628">
        <v>1760</v>
      </c>
      <c r="D1628">
        <v>450000</v>
      </c>
      <c r="E1628">
        <v>228</v>
      </c>
      <c r="F1628" s="3">
        <v>201.36585466210917</v>
      </c>
      <c r="G1628">
        <f t="shared" si="0"/>
        <v>203</v>
      </c>
    </row>
    <row r="1629" spans="1:10">
      <c r="A1629">
        <v>11</v>
      </c>
      <c r="B1629">
        <v>-90.823999999999998</v>
      </c>
      <c r="C1629">
        <v>1760</v>
      </c>
      <c r="D1629">
        <v>450000</v>
      </c>
      <c r="E1629">
        <v>223</v>
      </c>
      <c r="F1629" s="3">
        <v>213.45361708939782</v>
      </c>
      <c r="G1629">
        <f t="shared" si="0"/>
        <v>198</v>
      </c>
    </row>
    <row r="1630" spans="1:10">
      <c r="A1630">
        <v>12</v>
      </c>
      <c r="B1630">
        <v>-90.709000000000003</v>
      </c>
      <c r="C1630">
        <v>1760</v>
      </c>
      <c r="D1630">
        <v>450000</v>
      </c>
      <c r="E1630">
        <v>216</v>
      </c>
      <c r="F1630" s="3">
        <v>228.81715831164286</v>
      </c>
      <c r="G1630">
        <f t="shared" si="0"/>
        <v>191</v>
      </c>
    </row>
    <row r="1631" spans="1:10">
      <c r="A1631">
        <v>13</v>
      </c>
      <c r="B1631">
        <v>-90.594999999999999</v>
      </c>
      <c r="C1631">
        <v>1760</v>
      </c>
      <c r="D1631">
        <v>450000</v>
      </c>
      <c r="E1631">
        <v>238</v>
      </c>
      <c r="F1631" s="3">
        <v>246.1193157678135</v>
      </c>
      <c r="G1631">
        <f t="shared" si="0"/>
        <v>213</v>
      </c>
    </row>
    <row r="1632" spans="1:10">
      <c r="A1632">
        <v>14</v>
      </c>
      <c r="B1632">
        <v>-90.486999999999995</v>
      </c>
      <c r="C1632">
        <v>1760</v>
      </c>
      <c r="D1632">
        <v>450000</v>
      </c>
      <c r="E1632">
        <v>267</v>
      </c>
      <c r="F1632" s="3">
        <v>263.29149451803613</v>
      </c>
      <c r="G1632">
        <f t="shared" si="0"/>
        <v>242</v>
      </c>
    </row>
    <row r="1633" spans="1:7">
      <c r="A1633">
        <v>15</v>
      </c>
      <c r="B1633">
        <v>-90.372</v>
      </c>
      <c r="C1633">
        <v>1760</v>
      </c>
      <c r="D1633">
        <v>450000</v>
      </c>
      <c r="E1633">
        <v>282</v>
      </c>
      <c r="F1633" s="3">
        <v>280.7541996859797</v>
      </c>
      <c r="G1633">
        <f t="shared" si="0"/>
        <v>257</v>
      </c>
    </row>
    <row r="1634" spans="1:7">
      <c r="A1634">
        <v>16</v>
      </c>
      <c r="B1634">
        <v>-90.256</v>
      </c>
      <c r="C1634">
        <v>1760</v>
      </c>
      <c r="D1634">
        <v>450000</v>
      </c>
      <c r="E1634">
        <v>287</v>
      </c>
      <c r="F1634" s="3">
        <v>295.52748880563229</v>
      </c>
      <c r="G1634">
        <f t="shared" si="0"/>
        <v>262</v>
      </c>
    </row>
    <row r="1635" spans="1:7">
      <c r="A1635">
        <v>17</v>
      </c>
      <c r="B1635">
        <v>-90.14</v>
      </c>
      <c r="C1635">
        <v>1760</v>
      </c>
      <c r="D1635">
        <v>450000</v>
      </c>
      <c r="E1635">
        <v>304</v>
      </c>
      <c r="F1635" s="3">
        <v>305.52802939984065</v>
      </c>
      <c r="G1635">
        <f t="shared" si="0"/>
        <v>279</v>
      </c>
    </row>
    <row r="1636" spans="1:7">
      <c r="A1636">
        <v>18</v>
      </c>
      <c r="B1636">
        <v>-90.025000000000006</v>
      </c>
      <c r="C1636">
        <v>1760</v>
      </c>
      <c r="D1636">
        <v>450000</v>
      </c>
      <c r="E1636">
        <v>314</v>
      </c>
      <c r="F1636" s="3">
        <v>309.35015741234014</v>
      </c>
      <c r="G1636">
        <f t="shared" si="0"/>
        <v>289</v>
      </c>
    </row>
    <row r="1637" spans="1:7">
      <c r="A1637">
        <v>19</v>
      </c>
      <c r="B1637">
        <v>-89.918999999999997</v>
      </c>
      <c r="C1637">
        <v>1760</v>
      </c>
      <c r="D1637">
        <v>450000</v>
      </c>
      <c r="E1637">
        <v>353</v>
      </c>
      <c r="F1637" s="3">
        <v>307.0111244659924</v>
      </c>
      <c r="G1637">
        <f t="shared" si="0"/>
        <v>328</v>
      </c>
    </row>
    <row r="1638" spans="1:7">
      <c r="A1638">
        <v>20</v>
      </c>
      <c r="B1638">
        <v>-89.805999999999997</v>
      </c>
      <c r="C1638">
        <v>1760</v>
      </c>
      <c r="D1638">
        <v>450000</v>
      </c>
      <c r="E1638">
        <v>296</v>
      </c>
      <c r="F1638" s="3">
        <v>298.65086606768728</v>
      </c>
      <c r="G1638">
        <f t="shared" si="0"/>
        <v>271</v>
      </c>
    </row>
    <row r="1639" spans="1:7">
      <c r="A1639">
        <v>21</v>
      </c>
      <c r="B1639">
        <v>-89.691000000000003</v>
      </c>
      <c r="C1639">
        <v>1760</v>
      </c>
      <c r="D1639">
        <v>450000</v>
      </c>
      <c r="E1639">
        <v>252</v>
      </c>
      <c r="F1639" s="3">
        <v>285.08114369589197</v>
      </c>
      <c r="G1639">
        <f t="shared" si="0"/>
        <v>227</v>
      </c>
    </row>
    <row r="1640" spans="1:7">
      <c r="A1640">
        <v>22</v>
      </c>
      <c r="B1640">
        <v>-89.576999999999998</v>
      </c>
      <c r="C1640">
        <v>1760</v>
      </c>
      <c r="D1640">
        <v>450000</v>
      </c>
      <c r="E1640">
        <v>278</v>
      </c>
      <c r="F1640" s="3">
        <v>268.33248473225274</v>
      </c>
      <c r="G1640">
        <f t="shared" si="0"/>
        <v>253</v>
      </c>
    </row>
    <row r="1641" spans="1:7">
      <c r="A1641">
        <v>23</v>
      </c>
      <c r="B1641">
        <v>-89.457999999999998</v>
      </c>
      <c r="C1641">
        <v>1760</v>
      </c>
      <c r="D1641">
        <v>450000</v>
      </c>
      <c r="E1641">
        <v>238</v>
      </c>
      <c r="F1641" s="3">
        <v>249.45887908714337</v>
      </c>
      <c r="G1641">
        <f t="shared" si="0"/>
        <v>213</v>
      </c>
    </row>
    <row r="1642" spans="1:7">
      <c r="A1642">
        <v>24</v>
      </c>
      <c r="B1642">
        <v>-89.341999999999999</v>
      </c>
      <c r="C1642">
        <v>1760</v>
      </c>
      <c r="D1642">
        <v>450000</v>
      </c>
      <c r="E1642">
        <v>222</v>
      </c>
      <c r="F1642" s="3">
        <v>231.60077095846725</v>
      </c>
      <c r="G1642">
        <f t="shared" si="0"/>
        <v>197</v>
      </c>
    </row>
    <row r="1643" spans="1:7">
      <c r="A1643">
        <v>25</v>
      </c>
      <c r="B1643">
        <v>-89.234999999999999</v>
      </c>
      <c r="C1643">
        <v>1760</v>
      </c>
      <c r="D1643">
        <v>450000</v>
      </c>
      <c r="E1643">
        <v>217</v>
      </c>
      <c r="F1643" s="3">
        <v>216.84033217157361</v>
      </c>
      <c r="G1643">
        <f t="shared" si="0"/>
        <v>192</v>
      </c>
    </row>
    <row r="1644" spans="1:7">
      <c r="A1644">
        <v>26</v>
      </c>
      <c r="B1644">
        <v>-89.13</v>
      </c>
      <c r="C1644">
        <v>1760</v>
      </c>
      <c r="D1644">
        <v>450000</v>
      </c>
      <c r="E1644">
        <v>224</v>
      </c>
      <c r="F1644" s="3">
        <v>204.61407056676603</v>
      </c>
      <c r="G1644">
        <f t="shared" si="0"/>
        <v>199</v>
      </c>
    </row>
    <row r="1645" spans="1:7">
      <c r="A1645">
        <v>27</v>
      </c>
      <c r="B1645">
        <v>-89.016000000000005</v>
      </c>
      <c r="C1645">
        <v>1760</v>
      </c>
      <c r="D1645">
        <v>450000</v>
      </c>
      <c r="E1645">
        <v>210</v>
      </c>
      <c r="F1645" s="3">
        <v>194.12762167356121</v>
      </c>
      <c r="G1645">
        <f t="shared" si="0"/>
        <v>185</v>
      </c>
    </row>
    <row r="1646" spans="1:7">
      <c r="A1646">
        <v>28</v>
      </c>
      <c r="B1646">
        <v>-88.896000000000001</v>
      </c>
      <c r="C1646">
        <v>1760</v>
      </c>
      <c r="D1646">
        <v>450000</v>
      </c>
      <c r="E1646">
        <v>180</v>
      </c>
      <c r="F1646" s="3">
        <v>186.07473362245511</v>
      </c>
      <c r="G1646">
        <f t="shared" si="0"/>
        <v>155</v>
      </c>
    </row>
    <row r="1647" spans="1:7">
      <c r="A1647">
        <v>29</v>
      </c>
      <c r="B1647">
        <v>-88.790999999999997</v>
      </c>
      <c r="C1647">
        <v>1760</v>
      </c>
      <c r="D1647">
        <v>450000</v>
      </c>
      <c r="E1647">
        <v>191</v>
      </c>
      <c r="F1647" s="3">
        <v>181.17632832167331</v>
      </c>
      <c r="G1647">
        <f t="shared" si="0"/>
        <v>166</v>
      </c>
    </row>
    <row r="1648" spans="1:7">
      <c r="A1648">
        <v>30</v>
      </c>
      <c r="B1648">
        <v>-88.671999999999997</v>
      </c>
      <c r="C1648">
        <v>1760</v>
      </c>
      <c r="D1648">
        <v>450000</v>
      </c>
      <c r="E1648">
        <v>177</v>
      </c>
      <c r="G1648">
        <f t="shared" si="0"/>
        <v>152</v>
      </c>
    </row>
    <row r="1649" spans="1:7">
      <c r="A1649">
        <v>31</v>
      </c>
      <c r="B1649">
        <v>-88.56</v>
      </c>
      <c r="C1649">
        <v>1760</v>
      </c>
      <c r="D1649">
        <v>450000</v>
      </c>
      <c r="E1649">
        <v>173</v>
      </c>
      <c r="G1649">
        <f t="shared" si="0"/>
        <v>148</v>
      </c>
    </row>
    <row r="1650" spans="1:7">
      <c r="A1650">
        <v>32</v>
      </c>
      <c r="B1650">
        <v>-88.451999999999998</v>
      </c>
      <c r="C1650">
        <v>1760</v>
      </c>
      <c r="D1650">
        <v>450000</v>
      </c>
      <c r="E1650">
        <v>183</v>
      </c>
      <c r="G1650">
        <f t="shared" si="0"/>
        <v>158</v>
      </c>
    </row>
    <row r="1651" spans="1:7">
      <c r="A1651" t="s">
        <v>0</v>
      </c>
    </row>
    <row r="1652" spans="1:7">
      <c r="A1652" t="s">
        <v>0</v>
      </c>
    </row>
    <row r="1653" spans="1:7">
      <c r="A1653" t="s">
        <v>0</v>
      </c>
    </row>
    <row r="1654" spans="1:7">
      <c r="A1654" t="s">
        <v>0</v>
      </c>
    </row>
    <row r="1655" spans="1:7">
      <c r="A1655" t="s">
        <v>178</v>
      </c>
    </row>
    <row r="1656" spans="1:7">
      <c r="A1656" t="s">
        <v>44</v>
      </c>
    </row>
    <row r="1657" spans="1:7">
      <c r="A1657" t="s">
        <v>3</v>
      </c>
    </row>
    <row r="1658" spans="1:7">
      <c r="A1658" t="s">
        <v>4</v>
      </c>
    </row>
    <row r="1659" spans="1:7">
      <c r="A1659" t="s">
        <v>41</v>
      </c>
    </row>
    <row r="1660" spans="1:7">
      <c r="A1660" t="s">
        <v>179</v>
      </c>
    </row>
    <row r="1661" spans="1:7">
      <c r="A1661" t="s">
        <v>7</v>
      </c>
    </row>
    <row r="1662" spans="1:7">
      <c r="A1662" t="s">
        <v>8</v>
      </c>
    </row>
    <row r="1663" spans="1:7">
      <c r="A1663" t="s">
        <v>9</v>
      </c>
    </row>
    <row r="1664" spans="1:7">
      <c r="A1664" t="s">
        <v>10</v>
      </c>
    </row>
    <row r="1665" spans="1:10">
      <c r="A1665" t="s">
        <v>11</v>
      </c>
    </row>
    <row r="1666" spans="1:10">
      <c r="A1666" t="s">
        <v>0</v>
      </c>
    </row>
    <row r="1667" spans="1:10">
      <c r="A1667" t="s">
        <v>0</v>
      </c>
    </row>
    <row r="1668" spans="1:10">
      <c r="A1668" t="s">
        <v>84</v>
      </c>
      <c r="B1668" t="s">
        <v>63</v>
      </c>
      <c r="C1668" t="s">
        <v>66</v>
      </c>
      <c r="D1668" t="s">
        <v>83</v>
      </c>
      <c r="E1668" t="s">
        <v>82</v>
      </c>
      <c r="F1668" t="s">
        <v>103</v>
      </c>
    </row>
    <row r="1669" spans="1:10">
      <c r="A1669">
        <v>1</v>
      </c>
      <c r="B1669">
        <v>-91.947999999999993</v>
      </c>
      <c r="C1669">
        <v>1764</v>
      </c>
      <c r="D1669">
        <v>450000</v>
      </c>
      <c r="E1669">
        <v>119</v>
      </c>
      <c r="J1669" t="s">
        <v>180</v>
      </c>
    </row>
    <row r="1670" spans="1:10">
      <c r="A1670">
        <v>2</v>
      </c>
      <c r="B1670">
        <v>-91.838999999999999</v>
      </c>
      <c r="C1670">
        <v>1764</v>
      </c>
      <c r="D1670">
        <v>450000</v>
      </c>
      <c r="E1670">
        <v>153</v>
      </c>
    </row>
    <row r="1671" spans="1:10">
      <c r="A1671">
        <v>3</v>
      </c>
      <c r="B1671">
        <v>-91.724000000000004</v>
      </c>
      <c r="C1671">
        <v>1764</v>
      </c>
      <c r="D1671">
        <v>450000</v>
      </c>
      <c r="E1671">
        <v>150</v>
      </c>
    </row>
    <row r="1672" spans="1:10">
      <c r="A1672">
        <v>4</v>
      </c>
      <c r="B1672">
        <v>-91.611999999999995</v>
      </c>
      <c r="C1672">
        <v>1764</v>
      </c>
      <c r="D1672">
        <v>450000</v>
      </c>
      <c r="E1672">
        <v>146</v>
      </c>
    </row>
    <row r="1673" spans="1:10">
      <c r="A1673">
        <v>5</v>
      </c>
      <c r="B1673">
        <v>-91.5</v>
      </c>
      <c r="C1673">
        <v>1764</v>
      </c>
      <c r="D1673">
        <v>450000</v>
      </c>
      <c r="E1673">
        <v>160</v>
      </c>
      <c r="F1673" s="3">
        <v>182.24451198415017</v>
      </c>
    </row>
    <row r="1674" spans="1:10">
      <c r="A1674">
        <v>6</v>
      </c>
      <c r="B1674">
        <v>-91.394000000000005</v>
      </c>
      <c r="C1674">
        <v>1764</v>
      </c>
      <c r="D1674">
        <v>450000</v>
      </c>
      <c r="E1674">
        <v>194</v>
      </c>
      <c r="F1674" s="3">
        <v>183.4068091967001</v>
      </c>
    </row>
    <row r="1675" spans="1:10">
      <c r="A1675">
        <v>7</v>
      </c>
      <c r="B1675">
        <v>-91.281000000000006</v>
      </c>
      <c r="C1675">
        <v>1764</v>
      </c>
      <c r="D1675">
        <v>450000</v>
      </c>
      <c r="E1675">
        <v>166</v>
      </c>
      <c r="F1675" s="3">
        <v>185.64279828030413</v>
      </c>
    </row>
    <row r="1676" spans="1:10">
      <c r="A1676">
        <v>8</v>
      </c>
      <c r="B1676">
        <v>-91.165000000000006</v>
      </c>
      <c r="C1676">
        <v>1764</v>
      </c>
      <c r="D1676">
        <v>450000</v>
      </c>
      <c r="E1676">
        <v>189</v>
      </c>
      <c r="F1676" s="3">
        <v>189.61799461735808</v>
      </c>
    </row>
    <row r="1677" spans="1:10">
      <c r="A1677">
        <v>9</v>
      </c>
      <c r="B1677">
        <v>-91.049000000000007</v>
      </c>
      <c r="C1677">
        <v>1764</v>
      </c>
      <c r="D1677">
        <v>450000</v>
      </c>
      <c r="E1677">
        <v>180</v>
      </c>
      <c r="F1677" s="3">
        <v>196.07144853866961</v>
      </c>
    </row>
    <row r="1678" spans="1:10">
      <c r="A1678">
        <v>10</v>
      </c>
      <c r="B1678">
        <v>-90.933999999999997</v>
      </c>
      <c r="C1678">
        <v>1764</v>
      </c>
      <c r="D1678">
        <v>450000</v>
      </c>
      <c r="E1678">
        <v>219</v>
      </c>
      <c r="F1678" s="3">
        <v>205.70080625247169</v>
      </c>
    </row>
    <row r="1679" spans="1:10">
      <c r="A1679">
        <v>11</v>
      </c>
      <c r="B1679">
        <v>-90.823999999999998</v>
      </c>
      <c r="C1679">
        <v>1764</v>
      </c>
      <c r="D1679">
        <v>450000</v>
      </c>
      <c r="E1679">
        <v>201</v>
      </c>
      <c r="F1679" s="3">
        <v>218.44456644929096</v>
      </c>
    </row>
    <row r="1680" spans="1:10">
      <c r="A1680">
        <v>12</v>
      </c>
      <c r="B1680">
        <v>-90.709000000000003</v>
      </c>
      <c r="C1680">
        <v>1764</v>
      </c>
      <c r="D1680">
        <v>450000</v>
      </c>
      <c r="E1680">
        <v>228</v>
      </c>
      <c r="F1680" s="3">
        <v>235.51261880461277</v>
      </c>
    </row>
    <row r="1681" spans="1:6">
      <c r="A1681">
        <v>13</v>
      </c>
      <c r="B1681">
        <v>-90.594999999999999</v>
      </c>
      <c r="C1681">
        <v>1764</v>
      </c>
      <c r="D1681">
        <v>450000</v>
      </c>
      <c r="E1681">
        <v>258</v>
      </c>
      <c r="F1681" s="3">
        <v>255.49314807743167</v>
      </c>
    </row>
    <row r="1682" spans="1:6">
      <c r="A1682">
        <v>14</v>
      </c>
      <c r="B1682">
        <v>-90.486999999999995</v>
      </c>
      <c r="C1682">
        <v>1764</v>
      </c>
      <c r="D1682">
        <v>450000</v>
      </c>
      <c r="E1682">
        <v>287</v>
      </c>
      <c r="F1682" s="3">
        <v>275.76028727003899</v>
      </c>
    </row>
    <row r="1683" spans="1:6">
      <c r="A1683">
        <v>15</v>
      </c>
      <c r="B1683">
        <v>-90.372</v>
      </c>
      <c r="C1683">
        <v>1764</v>
      </c>
      <c r="D1683">
        <v>450000</v>
      </c>
      <c r="E1683">
        <v>300</v>
      </c>
      <c r="F1683" s="3">
        <v>296.41286048758428</v>
      </c>
    </row>
    <row r="1684" spans="1:6">
      <c r="A1684">
        <v>16</v>
      </c>
      <c r="B1684">
        <v>-90.256</v>
      </c>
      <c r="C1684">
        <v>1764</v>
      </c>
      <c r="D1684">
        <v>450000</v>
      </c>
      <c r="E1684">
        <v>325</v>
      </c>
      <c r="F1684" s="3">
        <v>313.37623352580846</v>
      </c>
    </row>
    <row r="1685" spans="1:6">
      <c r="A1685">
        <v>17</v>
      </c>
      <c r="B1685">
        <v>-90.14</v>
      </c>
      <c r="C1685">
        <v>1764</v>
      </c>
      <c r="D1685">
        <v>450000</v>
      </c>
      <c r="E1685">
        <v>337</v>
      </c>
      <c r="F1685" s="3">
        <v>323.70136711154998</v>
      </c>
    </row>
    <row r="1686" spans="1:6">
      <c r="A1686">
        <v>18</v>
      </c>
      <c r="B1686">
        <v>-90.025000000000006</v>
      </c>
      <c r="C1686">
        <v>1764</v>
      </c>
      <c r="D1686">
        <v>450000</v>
      </c>
      <c r="E1686">
        <v>331</v>
      </c>
      <c r="F1686" s="3">
        <v>325.60137071610052</v>
      </c>
    </row>
    <row r="1687" spans="1:6">
      <c r="A1687">
        <v>19</v>
      </c>
      <c r="B1687">
        <v>-89.918999999999997</v>
      </c>
      <c r="C1687">
        <v>1764</v>
      </c>
      <c r="D1687">
        <v>450000</v>
      </c>
      <c r="E1687">
        <v>298</v>
      </c>
      <c r="F1687" s="3">
        <v>319.68081986902308</v>
      </c>
    </row>
    <row r="1688" spans="1:6">
      <c r="A1688">
        <v>20</v>
      </c>
      <c r="B1688">
        <v>-89.805999999999997</v>
      </c>
      <c r="C1688">
        <v>1764</v>
      </c>
      <c r="D1688">
        <v>450000</v>
      </c>
      <c r="E1688">
        <v>315</v>
      </c>
      <c r="F1688" s="3">
        <v>306.2822237367505</v>
      </c>
    </row>
    <row r="1689" spans="1:6">
      <c r="A1689">
        <v>21</v>
      </c>
      <c r="B1689">
        <v>-89.691000000000003</v>
      </c>
      <c r="C1689">
        <v>1764</v>
      </c>
      <c r="D1689">
        <v>450000</v>
      </c>
      <c r="E1689">
        <v>273</v>
      </c>
      <c r="F1689" s="3">
        <v>287.35020036710267</v>
      </c>
    </row>
    <row r="1690" spans="1:6">
      <c r="A1690">
        <v>22</v>
      </c>
      <c r="B1690">
        <v>-89.576999999999998</v>
      </c>
      <c r="C1690">
        <v>1764</v>
      </c>
      <c r="D1690">
        <v>450000</v>
      </c>
      <c r="E1690">
        <v>252</v>
      </c>
      <c r="F1690" s="3">
        <v>266.13011878114486</v>
      </c>
    </row>
    <row r="1691" spans="1:6">
      <c r="A1691">
        <v>23</v>
      </c>
      <c r="B1691">
        <v>-89.457999999999998</v>
      </c>
      <c r="C1691">
        <v>1764</v>
      </c>
      <c r="D1691">
        <v>450000</v>
      </c>
      <c r="E1691">
        <v>236</v>
      </c>
      <c r="F1691" s="3">
        <v>244.30780411332239</v>
      </c>
    </row>
    <row r="1692" spans="1:6">
      <c r="A1692">
        <v>24</v>
      </c>
      <c r="B1692">
        <v>-89.341999999999999</v>
      </c>
      <c r="C1692">
        <v>1764</v>
      </c>
      <c r="D1692">
        <v>450000</v>
      </c>
      <c r="E1692">
        <v>232</v>
      </c>
      <c r="F1692" s="3">
        <v>225.54854076778639</v>
      </c>
    </row>
    <row r="1693" spans="1:6">
      <c r="A1693">
        <v>25</v>
      </c>
      <c r="B1693">
        <v>-89.234999999999999</v>
      </c>
      <c r="C1693">
        <v>1764</v>
      </c>
      <c r="D1693">
        <v>450000</v>
      </c>
      <c r="E1693">
        <v>223</v>
      </c>
      <c r="F1693" s="3">
        <v>211.49626849614492</v>
      </c>
    </row>
    <row r="1694" spans="1:6">
      <c r="A1694">
        <v>26</v>
      </c>
      <c r="B1694">
        <v>-89.13</v>
      </c>
      <c r="C1694">
        <v>1764</v>
      </c>
      <c r="D1694">
        <v>450000</v>
      </c>
      <c r="E1694">
        <v>221</v>
      </c>
      <c r="F1694" s="3">
        <v>200.98007917317247</v>
      </c>
    </row>
    <row r="1695" spans="1:6">
      <c r="A1695">
        <v>27</v>
      </c>
      <c r="B1695">
        <v>-89.016000000000005</v>
      </c>
      <c r="C1695">
        <v>1764</v>
      </c>
      <c r="D1695">
        <v>450000</v>
      </c>
      <c r="E1695">
        <v>208</v>
      </c>
      <c r="F1695" s="3">
        <v>192.92691316182572</v>
      </c>
    </row>
    <row r="1696" spans="1:6">
      <c r="A1696">
        <v>28</v>
      </c>
      <c r="B1696">
        <v>-88.896000000000001</v>
      </c>
      <c r="C1696">
        <v>1764</v>
      </c>
      <c r="D1696">
        <v>450000</v>
      </c>
      <c r="E1696">
        <v>198</v>
      </c>
      <c r="F1696" s="3">
        <v>187.50555462047299</v>
      </c>
    </row>
    <row r="1697" spans="1:6">
      <c r="A1697">
        <v>29</v>
      </c>
      <c r="B1697">
        <v>-88.790999999999997</v>
      </c>
      <c r="C1697">
        <v>1764</v>
      </c>
      <c r="D1697">
        <v>450000</v>
      </c>
      <c r="E1697">
        <v>204</v>
      </c>
      <c r="F1697" s="3">
        <v>184.63573279427229</v>
      </c>
    </row>
    <row r="1698" spans="1:6">
      <c r="A1698">
        <v>30</v>
      </c>
      <c r="B1698">
        <v>-88.671999999999997</v>
      </c>
      <c r="C1698">
        <v>1764</v>
      </c>
      <c r="D1698">
        <v>450000</v>
      </c>
      <c r="E1698">
        <v>194</v>
      </c>
    </row>
    <row r="1699" spans="1:6">
      <c r="A1699">
        <v>31</v>
      </c>
      <c r="B1699">
        <v>-88.56</v>
      </c>
      <c r="C1699">
        <v>1764</v>
      </c>
      <c r="D1699">
        <v>450000</v>
      </c>
      <c r="E1699">
        <v>183</v>
      </c>
    </row>
    <row r="1700" spans="1:6">
      <c r="A1700">
        <v>32</v>
      </c>
      <c r="B1700">
        <v>-88.451999999999998</v>
      </c>
      <c r="C1700">
        <v>1764</v>
      </c>
      <c r="D1700">
        <v>450000</v>
      </c>
      <c r="E1700">
        <v>151</v>
      </c>
    </row>
    <row r="1701" spans="1:6">
      <c r="A1701" t="s">
        <v>0</v>
      </c>
    </row>
    <row r="1702" spans="1:6">
      <c r="A1702" t="s">
        <v>0</v>
      </c>
    </row>
    <row r="1703" spans="1:6">
      <c r="A1703" t="s">
        <v>0</v>
      </c>
    </row>
    <row r="1704" spans="1:6">
      <c r="A1704" t="s">
        <v>0</v>
      </c>
    </row>
    <row r="1705" spans="1:6">
      <c r="A1705" t="s">
        <v>181</v>
      </c>
    </row>
    <row r="1706" spans="1:6">
      <c r="A1706" t="s">
        <v>182</v>
      </c>
    </row>
    <row r="1707" spans="1:6">
      <c r="A1707" t="s">
        <v>3</v>
      </c>
    </row>
    <row r="1708" spans="1:6">
      <c r="A1708" t="s">
        <v>4</v>
      </c>
    </row>
    <row r="1709" spans="1:6">
      <c r="A1709" t="s">
        <v>41</v>
      </c>
    </row>
    <row r="1710" spans="1:6">
      <c r="A1710" t="s">
        <v>183</v>
      </c>
    </row>
    <row r="1711" spans="1:6">
      <c r="A1711" t="s">
        <v>7</v>
      </c>
    </row>
    <row r="1712" spans="1:6">
      <c r="A1712" t="s">
        <v>8</v>
      </c>
    </row>
    <row r="1713" spans="1:10">
      <c r="A1713" t="s">
        <v>9</v>
      </c>
    </row>
    <row r="1714" spans="1:10">
      <c r="A1714" t="s">
        <v>10</v>
      </c>
    </row>
    <row r="1715" spans="1:10">
      <c r="A1715" t="s">
        <v>11</v>
      </c>
    </row>
    <row r="1716" spans="1:10">
      <c r="A1716" t="s">
        <v>0</v>
      </c>
    </row>
    <row r="1717" spans="1:10">
      <c r="A1717" t="s">
        <v>0</v>
      </c>
    </row>
    <row r="1718" spans="1:10">
      <c r="A1718" t="s">
        <v>84</v>
      </c>
      <c r="B1718" t="s">
        <v>63</v>
      </c>
      <c r="C1718" t="s">
        <v>66</v>
      </c>
      <c r="D1718" t="s">
        <v>83</v>
      </c>
      <c r="E1718" t="s">
        <v>82</v>
      </c>
      <c r="F1718" t="s">
        <v>103</v>
      </c>
    </row>
    <row r="1719" spans="1:10">
      <c r="A1719">
        <v>1</v>
      </c>
      <c r="B1719">
        <v>-91.947999999999993</v>
      </c>
      <c r="C1719">
        <v>1561</v>
      </c>
      <c r="D1719">
        <v>400000</v>
      </c>
      <c r="E1719">
        <v>120</v>
      </c>
      <c r="J1719" t="s">
        <v>184</v>
      </c>
    </row>
    <row r="1720" spans="1:10">
      <c r="A1720">
        <v>2</v>
      </c>
      <c r="B1720">
        <v>-91.838999999999999</v>
      </c>
      <c r="C1720">
        <v>1561</v>
      </c>
      <c r="D1720">
        <v>400000</v>
      </c>
      <c r="E1720">
        <v>136</v>
      </c>
    </row>
    <row r="1721" spans="1:10">
      <c r="A1721">
        <v>3</v>
      </c>
      <c r="B1721">
        <v>-91.724000000000004</v>
      </c>
      <c r="C1721">
        <v>1561</v>
      </c>
      <c r="D1721">
        <v>400000</v>
      </c>
      <c r="E1721">
        <v>109</v>
      </c>
    </row>
    <row r="1722" spans="1:10">
      <c r="A1722">
        <v>4</v>
      </c>
      <c r="B1722">
        <v>-91.611999999999995</v>
      </c>
      <c r="C1722">
        <v>1561</v>
      </c>
      <c r="D1722">
        <v>400000</v>
      </c>
      <c r="E1722">
        <v>129</v>
      </c>
    </row>
    <row r="1723" spans="1:10">
      <c r="A1723">
        <v>5</v>
      </c>
      <c r="B1723">
        <v>-91.5</v>
      </c>
      <c r="C1723">
        <v>1561</v>
      </c>
      <c r="D1723">
        <v>400000</v>
      </c>
      <c r="E1723">
        <v>119</v>
      </c>
      <c r="F1723" s="3">
        <v>153.99282364274907</v>
      </c>
    </row>
    <row r="1724" spans="1:10">
      <c r="A1724">
        <v>6</v>
      </c>
      <c r="B1724">
        <v>-91.394000000000005</v>
      </c>
      <c r="C1724">
        <v>1561</v>
      </c>
      <c r="D1724">
        <v>400000</v>
      </c>
      <c r="E1724">
        <v>164</v>
      </c>
      <c r="F1724" s="3">
        <v>154.84842036577948</v>
      </c>
    </row>
    <row r="1725" spans="1:10">
      <c r="A1725">
        <v>7</v>
      </c>
      <c r="B1725">
        <v>-91.281000000000006</v>
      </c>
      <c r="C1725">
        <v>1561</v>
      </c>
      <c r="D1725">
        <v>400000</v>
      </c>
      <c r="E1725">
        <v>180</v>
      </c>
      <c r="F1725" s="3">
        <v>156.7796357783773</v>
      </c>
    </row>
    <row r="1726" spans="1:10">
      <c r="A1726">
        <v>8</v>
      </c>
      <c r="B1726">
        <v>-91.165000000000006</v>
      </c>
      <c r="C1726">
        <v>1561</v>
      </c>
      <c r="D1726">
        <v>400000</v>
      </c>
      <c r="E1726">
        <v>172</v>
      </c>
      <c r="F1726" s="3">
        <v>160.77602577803867</v>
      </c>
    </row>
    <row r="1727" spans="1:10">
      <c r="A1727">
        <v>9</v>
      </c>
      <c r="B1727">
        <v>-91.049000000000007</v>
      </c>
      <c r="C1727">
        <v>1561</v>
      </c>
      <c r="D1727">
        <v>400000</v>
      </c>
      <c r="E1727">
        <v>169</v>
      </c>
      <c r="F1727" s="3">
        <v>168.22682588179498</v>
      </c>
    </row>
    <row r="1728" spans="1:10">
      <c r="A1728">
        <v>10</v>
      </c>
      <c r="B1728">
        <v>-90.933999999999997</v>
      </c>
      <c r="C1728">
        <v>1561</v>
      </c>
      <c r="D1728">
        <v>400000</v>
      </c>
      <c r="E1728">
        <v>184</v>
      </c>
      <c r="F1728" s="3">
        <v>180.79531684112453</v>
      </c>
    </row>
    <row r="1729" spans="1:6">
      <c r="A1729">
        <v>11</v>
      </c>
      <c r="B1729">
        <v>-90.823999999999998</v>
      </c>
      <c r="C1729">
        <v>1561</v>
      </c>
      <c r="D1729">
        <v>400000</v>
      </c>
      <c r="E1729">
        <v>199</v>
      </c>
      <c r="F1729" s="3">
        <v>199.26782394338366</v>
      </c>
    </row>
    <row r="1730" spans="1:6">
      <c r="A1730">
        <v>12</v>
      </c>
      <c r="B1730">
        <v>-90.709000000000003</v>
      </c>
      <c r="C1730">
        <v>1561</v>
      </c>
      <c r="D1730">
        <v>400000</v>
      </c>
      <c r="E1730">
        <v>222</v>
      </c>
      <c r="F1730" s="3">
        <v>226.3610285397294</v>
      </c>
    </row>
    <row r="1731" spans="1:6">
      <c r="A1731">
        <v>13</v>
      </c>
      <c r="B1731">
        <v>-90.594999999999999</v>
      </c>
      <c r="C1731">
        <v>1561</v>
      </c>
      <c r="D1731">
        <v>400000</v>
      </c>
      <c r="E1731">
        <v>271</v>
      </c>
      <c r="F1731" s="3">
        <v>260.62522684628476</v>
      </c>
    </row>
    <row r="1732" spans="1:6">
      <c r="A1732">
        <v>14</v>
      </c>
      <c r="B1732">
        <v>-90.486999999999995</v>
      </c>
      <c r="C1732">
        <v>1561</v>
      </c>
      <c r="D1732">
        <v>400000</v>
      </c>
      <c r="E1732">
        <v>300</v>
      </c>
      <c r="F1732" s="3">
        <v>297.53809721705841</v>
      </c>
    </row>
    <row r="1733" spans="1:6">
      <c r="A1733">
        <v>15</v>
      </c>
      <c r="B1733">
        <v>-90.372</v>
      </c>
      <c r="C1733">
        <v>1561</v>
      </c>
      <c r="D1733">
        <v>400000</v>
      </c>
      <c r="E1733">
        <v>320</v>
      </c>
      <c r="F1733" s="3">
        <v>336.88523439861166</v>
      </c>
    </row>
    <row r="1734" spans="1:6">
      <c r="A1734">
        <v>16</v>
      </c>
      <c r="B1734">
        <v>-90.256</v>
      </c>
      <c r="C1734">
        <v>1561</v>
      </c>
      <c r="D1734">
        <v>400000</v>
      </c>
      <c r="E1734">
        <v>362</v>
      </c>
      <c r="F1734" s="3">
        <v>370.13191526494808</v>
      </c>
    </row>
    <row r="1735" spans="1:6">
      <c r="A1735">
        <v>17</v>
      </c>
      <c r="B1735">
        <v>-90.14</v>
      </c>
      <c r="C1735">
        <v>1561</v>
      </c>
      <c r="D1735">
        <v>400000</v>
      </c>
      <c r="E1735">
        <v>388</v>
      </c>
      <c r="F1735" s="3">
        <v>390.36997526271512</v>
      </c>
    </row>
    <row r="1736" spans="1:6">
      <c r="A1736">
        <v>18</v>
      </c>
      <c r="B1736">
        <v>-90.025000000000006</v>
      </c>
      <c r="C1736">
        <v>1561</v>
      </c>
      <c r="D1736">
        <v>400000</v>
      </c>
      <c r="E1736">
        <v>412</v>
      </c>
      <c r="F1736" s="3">
        <v>393.2905829607613</v>
      </c>
    </row>
    <row r="1737" spans="1:6">
      <c r="A1737">
        <v>19</v>
      </c>
      <c r="B1737">
        <v>-89.918999999999997</v>
      </c>
      <c r="C1737">
        <v>1561</v>
      </c>
      <c r="D1737">
        <v>400000</v>
      </c>
      <c r="E1737">
        <v>397</v>
      </c>
      <c r="F1737" s="3">
        <v>380.23695228781577</v>
      </c>
    </row>
    <row r="1738" spans="1:6">
      <c r="A1738">
        <v>20</v>
      </c>
      <c r="B1738">
        <v>-89.805999999999997</v>
      </c>
      <c r="C1738">
        <v>1561</v>
      </c>
      <c r="D1738">
        <v>400000</v>
      </c>
      <c r="E1738">
        <v>334</v>
      </c>
      <c r="F1738" s="3">
        <v>352.44839311957372</v>
      </c>
    </row>
    <row r="1739" spans="1:6">
      <c r="A1739">
        <v>21</v>
      </c>
      <c r="B1739">
        <v>-89.691000000000003</v>
      </c>
      <c r="C1739">
        <v>1561</v>
      </c>
      <c r="D1739">
        <v>400000</v>
      </c>
      <c r="E1739">
        <v>310</v>
      </c>
      <c r="F1739" s="3">
        <v>315.02476142994078</v>
      </c>
    </row>
    <row r="1740" spans="1:6">
      <c r="A1740">
        <v>22</v>
      </c>
      <c r="B1740">
        <v>-89.576999999999998</v>
      </c>
      <c r="C1740">
        <v>1561</v>
      </c>
      <c r="D1740">
        <v>400000</v>
      </c>
      <c r="E1740">
        <v>286</v>
      </c>
      <c r="F1740" s="3">
        <v>275.37950298805458</v>
      </c>
    </row>
    <row r="1741" spans="1:6">
      <c r="A1741">
        <v>23</v>
      </c>
      <c r="B1741">
        <v>-89.457999999999998</v>
      </c>
      <c r="C1741">
        <v>1561</v>
      </c>
      <c r="D1741">
        <v>400000</v>
      </c>
      <c r="E1741">
        <v>250</v>
      </c>
      <c r="F1741" s="3">
        <v>237.36726905802746</v>
      </c>
    </row>
    <row r="1742" spans="1:6">
      <c r="A1742">
        <v>24</v>
      </c>
      <c r="B1742">
        <v>-89.341999999999999</v>
      </c>
      <c r="C1742">
        <v>1561</v>
      </c>
      <c r="D1742">
        <v>400000</v>
      </c>
      <c r="E1742">
        <v>200</v>
      </c>
      <c r="F1742" s="3">
        <v>207.34794000681208</v>
      </c>
    </row>
    <row r="1743" spans="1:6">
      <c r="A1743">
        <v>25</v>
      </c>
      <c r="B1743">
        <v>-89.234999999999999</v>
      </c>
      <c r="C1743">
        <v>1561</v>
      </c>
      <c r="D1743">
        <v>400000</v>
      </c>
      <c r="E1743">
        <v>178</v>
      </c>
      <c r="F1743" s="3">
        <v>186.88753268044121</v>
      </c>
    </row>
    <row r="1744" spans="1:6">
      <c r="A1744">
        <v>26</v>
      </c>
      <c r="B1744">
        <v>-89.13</v>
      </c>
      <c r="C1744">
        <v>1561</v>
      </c>
      <c r="D1744">
        <v>400000</v>
      </c>
      <c r="E1744">
        <v>158</v>
      </c>
      <c r="F1744" s="3">
        <v>173.06446406584956</v>
      </c>
    </row>
    <row r="1745" spans="1:6">
      <c r="A1745">
        <v>27</v>
      </c>
      <c r="B1745">
        <v>-89.016000000000005</v>
      </c>
      <c r="C1745">
        <v>1561</v>
      </c>
      <c r="D1745">
        <v>400000</v>
      </c>
      <c r="E1745">
        <v>163</v>
      </c>
      <c r="F1745" s="3">
        <v>163.65596718129399</v>
      </c>
    </row>
    <row r="1746" spans="1:6">
      <c r="A1746">
        <v>28</v>
      </c>
      <c r="B1746">
        <v>-88.896000000000001</v>
      </c>
      <c r="C1746">
        <v>1561</v>
      </c>
      <c r="D1746">
        <v>400000</v>
      </c>
      <c r="E1746">
        <v>189</v>
      </c>
      <c r="F1746" s="3">
        <v>158.15198292321435</v>
      </c>
    </row>
    <row r="1747" spans="1:6">
      <c r="A1747">
        <v>29</v>
      </c>
      <c r="B1747">
        <v>-88.790999999999997</v>
      </c>
      <c r="C1747">
        <v>1561</v>
      </c>
      <c r="D1747">
        <v>400000</v>
      </c>
      <c r="E1747">
        <v>155</v>
      </c>
      <c r="F1747" s="3">
        <v>155.64856886693667</v>
      </c>
    </row>
    <row r="1748" spans="1:6">
      <c r="A1748">
        <v>30</v>
      </c>
      <c r="B1748">
        <v>-88.671999999999997</v>
      </c>
      <c r="C1748">
        <v>1561</v>
      </c>
      <c r="D1748">
        <v>400000</v>
      </c>
      <c r="E1748">
        <v>148</v>
      </c>
    </row>
    <row r="1749" spans="1:6">
      <c r="A1749">
        <v>31</v>
      </c>
      <c r="B1749">
        <v>-88.56</v>
      </c>
      <c r="C1749">
        <v>1561</v>
      </c>
      <c r="D1749">
        <v>400000</v>
      </c>
      <c r="E1749">
        <v>139</v>
      </c>
    </row>
    <row r="1750" spans="1:6">
      <c r="A1750">
        <v>32</v>
      </c>
      <c r="B1750">
        <v>-88.451999999999998</v>
      </c>
      <c r="C1750">
        <v>1561</v>
      </c>
      <c r="D1750">
        <v>400000</v>
      </c>
      <c r="E1750">
        <v>156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M66"/>
  <sheetViews>
    <sheetView tabSelected="1" topLeftCell="J22" zoomScaleNormal="100" workbookViewId="0">
      <selection activeCell="S28" sqref="S28"/>
    </sheetView>
  </sheetViews>
  <sheetFormatPr defaultRowHeight="15"/>
  <sheetData>
    <row r="1" spans="1:39">
      <c r="A1" t="str">
        <f>Strains!A1</f>
        <v>Run</v>
      </c>
      <c r="B1" t="str">
        <f>Strains!B1</f>
        <v>Record</v>
      </c>
      <c r="C1" t="str">
        <f>Strains!C1</f>
        <v>File</v>
      </c>
      <c r="D1" t="str">
        <f>Strains!D1</f>
        <v>Date/Time</v>
      </c>
      <c r="E1" t="str">
        <f>Strains!E1</f>
        <v>2TM</v>
      </c>
      <c r="F1" t="str">
        <f>Strains!F1</f>
        <v>TMFR</v>
      </c>
      <c r="G1" t="str">
        <f>Strains!G1</f>
        <v>PSI</v>
      </c>
      <c r="H1" t="str">
        <f>Strains!H1</f>
        <v>PHI</v>
      </c>
      <c r="I1" t="str">
        <f>Strains!I1</f>
        <v>DSRD</v>
      </c>
      <c r="J1" t="str">
        <f>Strains!J1</f>
        <v>XPOS</v>
      </c>
      <c r="K1" t="str">
        <f>Strains!K1</f>
        <v>YPOS</v>
      </c>
      <c r="L1" t="str">
        <f>Strains!L1</f>
        <v>ZPOS</v>
      </c>
      <c r="M1" t="str">
        <f>Strains!M1</f>
        <v>DSTD</v>
      </c>
      <c r="N1" t="str">
        <f>Strains!N1</f>
        <v>OSC</v>
      </c>
      <c r="O1" t="str">
        <f>Strains!O1</f>
        <v># points</v>
      </c>
      <c r="P1" t="str">
        <f>Strains!P1</f>
        <v>Monitor</v>
      </c>
      <c r="Q1" t="str">
        <f>Strains!Q1</f>
        <v>Time(s)</v>
      </c>
      <c r="R1" t="str">
        <f>Strains!R1</f>
        <v>Max</v>
      </c>
      <c r="S1" t="str">
        <f>Strains!S1</f>
        <v>Min</v>
      </c>
      <c r="T1" t="str">
        <f>Strains!T1</f>
        <v>I</v>
      </c>
      <c r="U1" t="str">
        <f>Strains!U1</f>
        <v>DI</v>
      </c>
      <c r="V1" t="str">
        <f>Strains!V1</f>
        <v>f</v>
      </c>
      <c r="W1" t="str">
        <f>Strains!W1</f>
        <v>Df</v>
      </c>
      <c r="X1" t="str">
        <f>Strains!X1</f>
        <v>FWHM</v>
      </c>
      <c r="Y1" t="str">
        <f>Strains!Y1</f>
        <v>DFWHM</v>
      </c>
      <c r="Z1" t="str">
        <f>Strains!Z1</f>
        <v>Bkgd</v>
      </c>
      <c r="AA1" t="str">
        <f>Strains!AA1</f>
        <v>DBkgd</v>
      </c>
      <c r="AB1" t="str">
        <f>Strains!AB1</f>
        <v>Slope</v>
      </c>
      <c r="AC1" t="str">
        <f>Strains!AC1</f>
        <v>DSlope</v>
      </c>
      <c r="AD1" t="str">
        <f>Strains!AD1</f>
        <v>c2</v>
      </c>
      <c r="AF1" t="s">
        <v>58</v>
      </c>
      <c r="AG1" t="s">
        <v>69</v>
      </c>
      <c r="AH1" t="s">
        <v>138</v>
      </c>
      <c r="AI1" t="s">
        <v>63</v>
      </c>
      <c r="AJ1" t="s">
        <v>140</v>
      </c>
      <c r="AK1" t="s">
        <v>107</v>
      </c>
      <c r="AL1" t="s">
        <v>108</v>
      </c>
      <c r="AM1" s="6">
        <f>AVERAGE(AI2:AI22)</f>
        <v>-90.171544117229232</v>
      </c>
    </row>
    <row r="2" spans="1:39">
      <c r="A2">
        <f>Strains!A2</f>
        <v>1</v>
      </c>
      <c r="B2">
        <f>Strains!B2</f>
        <v>1</v>
      </c>
      <c r="C2">
        <f>Strains!C2</f>
        <v>980002</v>
      </c>
      <c r="D2">
        <f>Strains!D2</f>
        <v>41536.017218287037</v>
      </c>
      <c r="E2">
        <f>Strains!E2</f>
        <v>71.87</v>
      </c>
      <c r="F2">
        <f>Strains!F2</f>
        <v>35.935000000000002</v>
      </c>
      <c r="G2">
        <f>Strains!G2</f>
        <v>-135.1</v>
      </c>
      <c r="H2">
        <f>Strains!H2</f>
        <v>-90.2</v>
      </c>
      <c r="I2">
        <f>Strains!I2</f>
        <v>2.75</v>
      </c>
      <c r="J2">
        <f>Strains!J2</f>
        <v>15.145</v>
      </c>
      <c r="K2">
        <f>Strains!K2</f>
        <v>-44.134999999999998</v>
      </c>
      <c r="L2">
        <f>Strains!L2</f>
        <v>24.446000000000002</v>
      </c>
      <c r="M2">
        <f>Strains!M2</f>
        <v>0</v>
      </c>
      <c r="N2" t="str">
        <f>Strains!N2</f>
        <v>OFF</v>
      </c>
      <c r="O2">
        <f>Strains!O2</f>
        <v>32</v>
      </c>
      <c r="P2">
        <f>Strains!P2</f>
        <v>326024</v>
      </c>
      <c r="Q2">
        <f>Strains!Q2</f>
        <v>1373</v>
      </c>
      <c r="R2">
        <f>Strains!R2</f>
        <v>467</v>
      </c>
      <c r="S2">
        <f>Strains!S2</f>
        <v>99</v>
      </c>
      <c r="T2">
        <f>Strains!T2</f>
        <v>7.4656840610565842</v>
      </c>
      <c r="U2">
        <f>Strains!U2</f>
        <v>0.3637420318093057</v>
      </c>
      <c r="V2">
        <f>Strains!V2</f>
        <v>-90.256823947068071</v>
      </c>
      <c r="W2">
        <f>Strains!W2</f>
        <v>1.4456435153099884E-2</v>
      </c>
      <c r="X2">
        <f>Strains!X2</f>
        <v>0.73420865619797515</v>
      </c>
      <c r="Y2">
        <f>Strains!Y2</f>
        <v>3.7932474982816419E-2</v>
      </c>
      <c r="Z2">
        <f>Strains!Z2</f>
        <v>3.2717339584062461</v>
      </c>
      <c r="AA2">
        <f>Strains!AA2</f>
        <v>0.11999079768380519</v>
      </c>
      <c r="AB2" t="str">
        <f>Strains!AB2</f>
        <v>****</v>
      </c>
      <c r="AC2" t="str">
        <f>Strains!AC2</f>
        <v>****</v>
      </c>
      <c r="AD2">
        <f>Strains!AD2</f>
        <v>1.3436664310264848</v>
      </c>
      <c r="AF2" s="7">
        <f>A2</f>
        <v>1</v>
      </c>
      <c r="AG2" s="7">
        <f>B2</f>
        <v>1</v>
      </c>
      <c r="AH2" s="7">
        <f>VLOOKUP(J2,'Lookup table'!$C$4:$D$14,2,FALSE)</f>
        <v>1</v>
      </c>
      <c r="AI2" s="7">
        <f>V2</f>
        <v>-90.256823947068071</v>
      </c>
      <c r="AJ2" s="7">
        <f>W2</f>
        <v>1.4456435153099884E-2</v>
      </c>
      <c r="AK2" s="7">
        <f>X2</f>
        <v>0.73420865619797515</v>
      </c>
      <c r="AL2" s="7">
        <f>Y2</f>
        <v>3.7932474982816419E-2</v>
      </c>
      <c r="AM2" s="7">
        <f>(SIN(RADIANS($AM$1/2))/SIN(RADIANS(AI2/2))-1)*1000000</f>
        <v>-741.15536522756372</v>
      </c>
    </row>
    <row r="3" spans="1:39">
      <c r="A3">
        <f>Strains!A3</f>
        <v>2</v>
      </c>
      <c r="B3">
        <f>Strains!B3</f>
        <v>2</v>
      </c>
      <c r="C3">
        <f>Strains!C3</f>
        <v>980002</v>
      </c>
      <c r="D3">
        <f>Strains!D3</f>
        <v>41536.033415393518</v>
      </c>
      <c r="E3">
        <f>Strains!E3</f>
        <v>71.87</v>
      </c>
      <c r="F3">
        <f>Strains!F3</f>
        <v>35.935000000000002</v>
      </c>
      <c r="G3">
        <f>Strains!G3</f>
        <v>-135.1</v>
      </c>
      <c r="H3">
        <f>Strains!H3</f>
        <v>-90.2</v>
      </c>
      <c r="I3">
        <f>Strains!I3</f>
        <v>2.75</v>
      </c>
      <c r="J3">
        <f>Strains!J3</f>
        <v>11.85</v>
      </c>
      <c r="K3">
        <f>Strains!K3</f>
        <v>-44.155000000000001</v>
      </c>
      <c r="L3">
        <f>Strains!L3</f>
        <v>24.385999999999999</v>
      </c>
      <c r="M3">
        <f>Strains!M3</f>
        <v>0</v>
      </c>
      <c r="N3" t="str">
        <f>Strains!N3</f>
        <v>OFF</v>
      </c>
      <c r="O3">
        <f>Strains!O3</f>
        <v>32</v>
      </c>
      <c r="P3">
        <f>Strains!P3</f>
        <v>280913</v>
      </c>
      <c r="Q3">
        <f>Strains!Q3</f>
        <v>1174</v>
      </c>
      <c r="R3">
        <f>Strains!R3</f>
        <v>433</v>
      </c>
      <c r="S3">
        <f>Strains!S3</f>
        <v>71</v>
      </c>
      <c r="T3">
        <f>Strains!T3</f>
        <v>7.5676979170278615</v>
      </c>
      <c r="U3">
        <f>Strains!U3</f>
        <v>0.31316825329819126</v>
      </c>
      <c r="V3">
        <f>Strains!V3</f>
        <v>-90.290757566449543</v>
      </c>
      <c r="W3">
        <f>Strains!W3</f>
        <v>1.1388468808015018E-2</v>
      </c>
      <c r="X3">
        <f>Strains!X3</f>
        <v>0.68000021251085141</v>
      </c>
      <c r="Y3">
        <f>Strains!Y3</f>
        <v>2.8724953408873218E-2</v>
      </c>
      <c r="Z3">
        <f>Strains!Z3</f>
        <v>3.2374433863665364</v>
      </c>
      <c r="AA3">
        <f>Strains!AA3</f>
        <v>9.3756663711383748E-2</v>
      </c>
      <c r="AB3" t="str">
        <f>Strains!AB3</f>
        <v>****</v>
      </c>
      <c r="AC3" t="str">
        <f>Strains!AC3</f>
        <v>****</v>
      </c>
      <c r="AD3">
        <f>Strains!AD3</f>
        <v>1.0753955764543359</v>
      </c>
      <c r="AF3" s="7">
        <f t="shared" ref="AF3:AF28" si="0">A3</f>
        <v>2</v>
      </c>
      <c r="AG3" s="7">
        <f t="shared" ref="AG3:AG28" si="1">B3</f>
        <v>2</v>
      </c>
      <c r="AH3" s="7">
        <f>VLOOKUP(J3,'Lookup table'!$C$4:$D$14,2,FALSE)</f>
        <v>2</v>
      </c>
      <c r="AI3" s="7">
        <f t="shared" ref="AI3:AI19" si="2">V3</f>
        <v>-90.290757566449543</v>
      </c>
      <c r="AJ3" s="7">
        <f t="shared" ref="AJ3:AJ19" si="3">W3</f>
        <v>1.1388468808015018E-2</v>
      </c>
      <c r="AK3" s="7">
        <f t="shared" ref="AK3:AK20" si="4">X3</f>
        <v>0.68000021251085141</v>
      </c>
      <c r="AL3" s="7">
        <f t="shared" ref="AL3:AL20" si="5">Y3</f>
        <v>2.8724953408873218E-2</v>
      </c>
      <c r="AM3" s="7">
        <f t="shared" ref="AM3:AM22" si="6">(SIN(RADIANS($AM$1/2))/SIN(RADIANS(AI3/2))-1)*1000000</f>
        <v>-1035.6085545101257</v>
      </c>
    </row>
    <row r="4" spans="1:39">
      <c r="A4">
        <f>Strains!A4</f>
        <v>3</v>
      </c>
      <c r="B4">
        <f>Strains!B4</f>
        <v>3</v>
      </c>
      <c r="C4">
        <f>Strains!C4</f>
        <v>980002</v>
      </c>
      <c r="D4">
        <f>Strains!D4</f>
        <v>41536.047264351851</v>
      </c>
      <c r="E4">
        <f>Strains!E4</f>
        <v>71.87</v>
      </c>
      <c r="F4">
        <f>Strains!F4</f>
        <v>35.935000000000002</v>
      </c>
      <c r="G4">
        <f>Strains!G4</f>
        <v>-135.1</v>
      </c>
      <c r="H4">
        <f>Strains!H4</f>
        <v>-90.2</v>
      </c>
      <c r="I4">
        <f>Strains!I4</f>
        <v>2.75</v>
      </c>
      <c r="J4">
        <f>Strains!J4</f>
        <v>8.6</v>
      </c>
      <c r="K4">
        <f>Strains!K4</f>
        <v>-44.414000000000001</v>
      </c>
      <c r="L4">
        <f>Strains!L4</f>
        <v>24.353000000000002</v>
      </c>
      <c r="M4">
        <f>Strains!M4</f>
        <v>0</v>
      </c>
      <c r="N4" t="str">
        <f>Strains!N4</f>
        <v>OFF</v>
      </c>
      <c r="O4">
        <f>Strains!O4</f>
        <v>32</v>
      </c>
      <c r="P4">
        <f>Strains!P4</f>
        <v>300000</v>
      </c>
      <c r="Q4">
        <f>Strains!Q4</f>
        <v>1258</v>
      </c>
      <c r="R4">
        <f>Strains!R4</f>
        <v>290</v>
      </c>
      <c r="S4">
        <f>Strains!S4</f>
        <v>85</v>
      </c>
      <c r="T4">
        <f>Strains!T4</f>
        <v>6.1223261634775179</v>
      </c>
      <c r="U4">
        <f>Strains!U4</f>
        <v>0.3085549241994564</v>
      </c>
      <c r="V4">
        <f>Strains!V4</f>
        <v>-90.057406176639859</v>
      </c>
      <c r="W4">
        <f>Strains!W4</f>
        <v>2.0718127186059771E-2</v>
      </c>
      <c r="X4">
        <f>Strains!X4</f>
        <v>1.0180815134481733</v>
      </c>
      <c r="Y4">
        <f>Strains!Y4</f>
        <v>6.7202629085084217E-2</v>
      </c>
      <c r="Z4">
        <f>Strains!Z4</f>
        <v>4.2618739718151604</v>
      </c>
      <c r="AA4">
        <f>Strains!AA4</f>
        <v>0.19208827142320678</v>
      </c>
      <c r="AB4" t="str">
        <f>Strains!AB4</f>
        <v>****</v>
      </c>
      <c r="AC4" t="str">
        <f>Strains!AC4</f>
        <v>****</v>
      </c>
      <c r="AD4">
        <f>Strains!AD4</f>
        <v>1.0458396619637478</v>
      </c>
      <c r="AF4" s="7">
        <f t="shared" si="0"/>
        <v>3</v>
      </c>
      <c r="AG4" s="7">
        <f t="shared" si="1"/>
        <v>3</v>
      </c>
      <c r="AH4" s="7">
        <f>VLOOKUP(J4,'Lookup table'!$C$4:$D$14,2,FALSE)</f>
        <v>3</v>
      </c>
      <c r="AI4" s="7">
        <f t="shared" si="2"/>
        <v>-90.057406176639859</v>
      </c>
      <c r="AJ4" s="7">
        <f t="shared" si="3"/>
        <v>2.0718127186059771E-2</v>
      </c>
      <c r="AK4" s="7">
        <f t="shared" si="4"/>
        <v>1.0180815134481733</v>
      </c>
      <c r="AL4" s="7">
        <f t="shared" si="5"/>
        <v>6.7202629085084217E-2</v>
      </c>
      <c r="AM4" s="7">
        <f t="shared" si="6"/>
        <v>994.54775761786959</v>
      </c>
    </row>
    <row r="5" spans="1:39">
      <c r="A5">
        <f>Strains!A5</f>
        <v>4</v>
      </c>
      <c r="B5">
        <f>Strains!B5</f>
        <v>4</v>
      </c>
      <c r="C5">
        <f>Strains!C5</f>
        <v>980002</v>
      </c>
      <c r="D5">
        <f>Strains!D5</f>
        <v>41536.061929629628</v>
      </c>
      <c r="E5">
        <f>Strains!E5</f>
        <v>71.87</v>
      </c>
      <c r="F5">
        <f>Strains!F5</f>
        <v>35.935000000000002</v>
      </c>
      <c r="G5">
        <f>Strains!G5</f>
        <v>-135.1</v>
      </c>
      <c r="H5">
        <f>Strains!H5</f>
        <v>-90.2</v>
      </c>
      <c r="I5">
        <f>Strains!I5</f>
        <v>2.75</v>
      </c>
      <c r="J5">
        <f>Strains!J5</f>
        <v>5.32</v>
      </c>
      <c r="K5">
        <f>Strains!K5</f>
        <v>-45.06</v>
      </c>
      <c r="L5">
        <f>Strains!L5</f>
        <v>24.158999999999999</v>
      </c>
      <c r="M5">
        <f>Strains!M5</f>
        <v>0</v>
      </c>
      <c r="N5" t="str">
        <f>Strains!N5</f>
        <v>OFF</v>
      </c>
      <c r="O5">
        <f>Strains!O5</f>
        <v>32</v>
      </c>
      <c r="P5">
        <f>Strains!P5</f>
        <v>300000</v>
      </c>
      <c r="Q5">
        <f>Strains!Q5</f>
        <v>1542</v>
      </c>
      <c r="R5">
        <f>Strains!R5</f>
        <v>310</v>
      </c>
      <c r="S5">
        <f>Strains!S5</f>
        <v>97</v>
      </c>
      <c r="T5">
        <f>Strains!T5</f>
        <v>6.7365826341615973</v>
      </c>
      <c r="U5">
        <f>Strains!U5</f>
        <v>0.24313162507106309</v>
      </c>
      <c r="V5">
        <f>Strains!V5</f>
        <v>-90.10514934953234</v>
      </c>
      <c r="W5">
        <f>Strains!W5</f>
        <v>1.5079846145657022E-2</v>
      </c>
      <c r="X5">
        <f>Strains!X5</f>
        <v>1.0547654316786437</v>
      </c>
      <c r="Y5">
        <f>Strains!Y5</f>
        <v>5.1560654978630376E-2</v>
      </c>
      <c r="Z5">
        <f>Strains!Z5</f>
        <v>4.5148883235253123</v>
      </c>
      <c r="AA5">
        <f>Strains!AA5</f>
        <v>0.16168866925169281</v>
      </c>
      <c r="AB5" t="str">
        <f>Strains!AB5</f>
        <v>****</v>
      </c>
      <c r="AC5" t="str">
        <f>Strains!AC5</f>
        <v>****</v>
      </c>
      <c r="AD5">
        <f>Strains!AD5</f>
        <v>0.78159739494294733</v>
      </c>
      <c r="AF5" s="7">
        <f t="shared" si="0"/>
        <v>4</v>
      </c>
      <c r="AG5" s="7">
        <f t="shared" si="1"/>
        <v>4</v>
      </c>
      <c r="AH5" s="7">
        <f>VLOOKUP(J5,'Lookup table'!$C$4:$D$14,2,FALSE)</f>
        <v>4</v>
      </c>
      <c r="AI5" s="7">
        <f t="shared" si="2"/>
        <v>-90.10514934953234</v>
      </c>
      <c r="AJ5" s="7">
        <f t="shared" si="3"/>
        <v>1.5079846145657022E-2</v>
      </c>
      <c r="AK5" s="7">
        <f t="shared" si="4"/>
        <v>1.0547654316786437</v>
      </c>
      <c r="AL5" s="7">
        <f t="shared" si="5"/>
        <v>5.1560654978630376E-2</v>
      </c>
      <c r="AM5" s="7">
        <f t="shared" si="6"/>
        <v>578.17341612231849</v>
      </c>
    </row>
    <row r="6" spans="1:39">
      <c r="A6">
        <f>Strains!A7</f>
        <v>6</v>
      </c>
      <c r="B6">
        <f>Strains!B7</f>
        <v>6</v>
      </c>
      <c r="C6">
        <f>Strains!C7</f>
        <v>980002</v>
      </c>
      <c r="D6">
        <f>Strains!D7</f>
        <v>41536.08001041667</v>
      </c>
      <c r="E6">
        <f>Strains!E7</f>
        <v>71.87</v>
      </c>
      <c r="F6">
        <f>Strains!F7</f>
        <v>35.935000000000002</v>
      </c>
      <c r="G6">
        <f>Strains!G7</f>
        <v>-135.1</v>
      </c>
      <c r="H6">
        <f>Strains!H7</f>
        <v>-90.2</v>
      </c>
      <c r="I6">
        <f>Strains!I7</f>
        <v>2.75</v>
      </c>
      <c r="J6">
        <f>Strains!J7</f>
        <v>2.085</v>
      </c>
      <c r="K6">
        <f>Strains!K7</f>
        <v>-45.47</v>
      </c>
      <c r="L6">
        <f>Strains!L7</f>
        <v>24.55</v>
      </c>
      <c r="M6">
        <f>Strains!M7</f>
        <v>0</v>
      </c>
      <c r="N6" t="str">
        <f>Strains!N7</f>
        <v>OFF</v>
      </c>
      <c r="O6">
        <f>Strains!O7</f>
        <v>32</v>
      </c>
      <c r="P6">
        <f>Strains!P7</f>
        <v>460000</v>
      </c>
      <c r="Q6">
        <f>Strains!Q7</f>
        <v>2229</v>
      </c>
      <c r="R6">
        <f>Strains!R7</f>
        <v>326</v>
      </c>
      <c r="S6">
        <f>Strains!S7</f>
        <v>146</v>
      </c>
      <c r="T6">
        <f>Strains!T7</f>
        <v>3.5022974815384953</v>
      </c>
      <c r="U6">
        <f>Strains!U7</f>
        <v>0.19710978218640449</v>
      </c>
      <c r="V6">
        <f>Strains!V7</f>
        <v>-90.067411127128878</v>
      </c>
      <c r="W6">
        <f>Strains!W7</f>
        <v>2.2961464029268411E-2</v>
      </c>
      <c r="X6">
        <f>Strains!X7</f>
        <v>1.0000545283539994</v>
      </c>
      <c r="Y6">
        <f>Strains!Y7</f>
        <v>7.4707063441202287E-2</v>
      </c>
      <c r="Z6">
        <f>Strains!Z7</f>
        <v>3.9090591355715705</v>
      </c>
      <c r="AA6">
        <f>Strains!AA7</f>
        <v>0.12675344647841161</v>
      </c>
      <c r="AB6" t="str">
        <f>Strains!AB7</f>
        <v>****</v>
      </c>
      <c r="AC6" t="str">
        <f>Strains!AC7</f>
        <v>****</v>
      </c>
      <c r="AD6">
        <f>Strains!AD7</f>
        <v>0.94869247242665888</v>
      </c>
      <c r="AF6" s="7">
        <f t="shared" si="0"/>
        <v>6</v>
      </c>
      <c r="AG6" s="7">
        <f t="shared" si="1"/>
        <v>6</v>
      </c>
      <c r="AH6" s="7">
        <f>VLOOKUP(J6,'Lookup table'!$C$4:$D$14,2,FALSE)</f>
        <v>5</v>
      </c>
      <c r="AI6" s="7">
        <f t="shared" si="2"/>
        <v>-90.067411127128878</v>
      </c>
      <c r="AJ6" s="7">
        <f t="shared" si="3"/>
        <v>2.2961464029268411E-2</v>
      </c>
      <c r="AK6" s="7">
        <f t="shared" si="4"/>
        <v>1.0000545283539994</v>
      </c>
      <c r="AL6" s="7">
        <f t="shared" si="5"/>
        <v>7.4707063441202287E-2</v>
      </c>
      <c r="AM6" s="7">
        <f t="shared" si="6"/>
        <v>907.25021062043606</v>
      </c>
    </row>
    <row r="7" spans="1:39">
      <c r="A7">
        <f>Strains!A8</f>
        <v>7</v>
      </c>
      <c r="B7">
        <f>Strains!B8</f>
        <v>7</v>
      </c>
      <c r="C7">
        <f>Strains!C8</f>
        <v>980002</v>
      </c>
      <c r="D7">
        <f>Strains!D8</f>
        <v>41536.105896759262</v>
      </c>
      <c r="E7">
        <f>Strains!E8</f>
        <v>71.87</v>
      </c>
      <c r="F7">
        <f>Strains!F8</f>
        <v>35.935000000000002</v>
      </c>
      <c r="G7">
        <f>Strains!G8</f>
        <v>-135.1</v>
      </c>
      <c r="H7">
        <f>Strains!H8</f>
        <v>-90.2</v>
      </c>
      <c r="I7">
        <f>Strains!I8</f>
        <v>2.75</v>
      </c>
      <c r="J7">
        <f>Strains!J8</f>
        <v>-1.25</v>
      </c>
      <c r="K7">
        <f>Strains!K8</f>
        <v>-45.588000000000001</v>
      </c>
      <c r="L7">
        <f>Strains!L8</f>
        <v>24.576000000000001</v>
      </c>
      <c r="M7">
        <f>Strains!M8</f>
        <v>0</v>
      </c>
      <c r="N7" t="str">
        <f>Strains!N8</f>
        <v>OFF</v>
      </c>
      <c r="O7">
        <f>Strains!O8</f>
        <v>32</v>
      </c>
      <c r="P7">
        <f>Strains!P8</f>
        <v>460000</v>
      </c>
      <c r="Q7">
        <f>Strains!Q8</f>
        <v>1924</v>
      </c>
      <c r="R7">
        <f>Strains!R8</f>
        <v>420</v>
      </c>
      <c r="S7">
        <f>Strains!S8</f>
        <v>127</v>
      </c>
      <c r="T7">
        <f>Strains!T8</f>
        <v>5.2705972455851571</v>
      </c>
      <c r="U7">
        <f>Strains!U8</f>
        <v>0.2642578976642852</v>
      </c>
      <c r="V7">
        <f>Strains!V8</f>
        <v>-90.04619926510459</v>
      </c>
      <c r="W7">
        <f>Strains!W8</f>
        <v>2.1176193991113857E-2</v>
      </c>
      <c r="X7">
        <f>Strains!X8</f>
        <v>1.0846516454134634</v>
      </c>
      <c r="Y7">
        <f>Strains!Y8</f>
        <v>7.4993278468201169E-2</v>
      </c>
      <c r="Z7">
        <f>Strains!Z8</f>
        <v>4.1798580682643101</v>
      </c>
      <c r="AA7">
        <f>Strains!AA8</f>
        <v>0.18707194023385718</v>
      </c>
      <c r="AB7" t="str">
        <f>Strains!AB8</f>
        <v>****</v>
      </c>
      <c r="AC7" t="str">
        <f>Strains!AC8</f>
        <v>****</v>
      </c>
      <c r="AD7">
        <f>Strains!AD8</f>
        <v>1.1131881861345105</v>
      </c>
      <c r="AF7" s="7">
        <f t="shared" si="0"/>
        <v>7</v>
      </c>
      <c r="AG7" s="7">
        <f t="shared" si="1"/>
        <v>7</v>
      </c>
      <c r="AH7" s="7">
        <f>VLOOKUP(J7,'Lookup table'!$C$4:$D$14,2,FALSE)</f>
        <v>6</v>
      </c>
      <c r="AI7" s="7">
        <f t="shared" si="2"/>
        <v>-90.04619926510459</v>
      </c>
      <c r="AJ7" s="7">
        <f t="shared" si="3"/>
        <v>2.1176193991113857E-2</v>
      </c>
      <c r="AK7" s="7">
        <f t="shared" si="4"/>
        <v>1.0846516454134634</v>
      </c>
      <c r="AL7" s="7">
        <f t="shared" si="5"/>
        <v>7.4993278468201169E-2</v>
      </c>
      <c r="AM7" s="7">
        <f t="shared" si="6"/>
        <v>1092.3600839536361</v>
      </c>
    </row>
    <row r="8" spans="1:39">
      <c r="A8">
        <f>Strains!A9</f>
        <v>8</v>
      </c>
      <c r="B8">
        <f>Strains!B9</f>
        <v>8</v>
      </c>
      <c r="C8">
        <f>Strains!C9</f>
        <v>980002</v>
      </c>
      <c r="D8">
        <f>Strains!D9</f>
        <v>41536.128258217592</v>
      </c>
      <c r="E8">
        <f>Strains!E9</f>
        <v>71.87</v>
      </c>
      <c r="F8">
        <f>Strains!F9</f>
        <v>35.935000000000002</v>
      </c>
      <c r="G8">
        <f>Strains!G9</f>
        <v>-135.1</v>
      </c>
      <c r="H8">
        <f>Strains!H9</f>
        <v>-90.2</v>
      </c>
      <c r="I8">
        <f>Strains!I9</f>
        <v>2.75</v>
      </c>
      <c r="J8">
        <f>Strains!J9</f>
        <v>-4.5599999999999996</v>
      </c>
      <c r="K8">
        <f>Strains!K9</f>
        <v>-45.457999999999998</v>
      </c>
      <c r="L8">
        <f>Strains!L9</f>
        <v>24.724</v>
      </c>
      <c r="M8">
        <f>Strains!M9</f>
        <v>0</v>
      </c>
      <c r="N8" t="str">
        <f>Strains!N9</f>
        <v>OFF</v>
      </c>
      <c r="O8">
        <f>Strains!O9</f>
        <v>32</v>
      </c>
      <c r="P8">
        <f>Strains!P9</f>
        <v>300000</v>
      </c>
      <c r="Q8">
        <f>Strains!Q9</f>
        <v>1230</v>
      </c>
      <c r="R8">
        <f>Strains!R9</f>
        <v>308</v>
      </c>
      <c r="S8">
        <f>Strains!S9</f>
        <v>86</v>
      </c>
      <c r="T8">
        <f>Strains!T9</f>
        <v>7.0290026129847494</v>
      </c>
      <c r="U8">
        <f>Strains!U9</f>
        <v>0.27181980565060149</v>
      </c>
      <c r="V8">
        <f>Strains!V9</f>
        <v>-90.106334329566025</v>
      </c>
      <c r="W8">
        <f>Strains!W9</f>
        <v>1.6386749055373368E-2</v>
      </c>
      <c r="X8">
        <f>Strains!X9</f>
        <v>1.0936371301776069</v>
      </c>
      <c r="Y8">
        <f>Strains!Y9</f>
        <v>5.8544233763580172E-2</v>
      </c>
      <c r="Z8">
        <f>Strains!Z9</f>
        <v>4.4696122744928326</v>
      </c>
      <c r="AA8">
        <f>Strains!AA9</f>
        <v>0.1920361801902091</v>
      </c>
      <c r="AB8" t="str">
        <f>Strains!AB9</f>
        <v>****</v>
      </c>
      <c r="AC8" t="str">
        <f>Strains!AC9</f>
        <v>****</v>
      </c>
      <c r="AD8">
        <f>Strains!AD9</f>
        <v>0.85136545742344982</v>
      </c>
      <c r="AF8" s="7">
        <f t="shared" si="0"/>
        <v>8</v>
      </c>
      <c r="AG8" s="7">
        <f t="shared" si="1"/>
        <v>8</v>
      </c>
      <c r="AH8" s="7">
        <f>VLOOKUP(J8,'Lookup table'!$C$4:$D$14,2,FALSE)</f>
        <v>7</v>
      </c>
      <c r="AI8" s="7">
        <f t="shared" si="2"/>
        <v>-90.106334329566025</v>
      </c>
      <c r="AJ8" s="7">
        <f t="shared" si="3"/>
        <v>1.6386749055373368E-2</v>
      </c>
      <c r="AK8" s="7">
        <f t="shared" si="4"/>
        <v>1.0936371301776069</v>
      </c>
      <c r="AL8" s="7">
        <f t="shared" si="5"/>
        <v>5.8544233763580172E-2</v>
      </c>
      <c r="AM8" s="7">
        <f t="shared" si="6"/>
        <v>567.8456670255016</v>
      </c>
    </row>
    <row r="9" spans="1:39">
      <c r="A9">
        <f>Strains!A10</f>
        <v>9</v>
      </c>
      <c r="B9">
        <f>Strains!B10</f>
        <v>9</v>
      </c>
      <c r="C9">
        <f>Strains!C10</f>
        <v>980002</v>
      </c>
      <c r="D9">
        <f>Strains!D10</f>
        <v>41536.142604398148</v>
      </c>
      <c r="E9">
        <f>Strains!E10</f>
        <v>71.87</v>
      </c>
      <c r="F9">
        <f>Strains!F10</f>
        <v>35.935000000000002</v>
      </c>
      <c r="G9">
        <f>Strains!G10</f>
        <v>-135.1</v>
      </c>
      <c r="H9">
        <f>Strains!H10</f>
        <v>-90.2</v>
      </c>
      <c r="I9">
        <f>Strains!I10</f>
        <v>2.75</v>
      </c>
      <c r="J9">
        <f>Strains!J10</f>
        <v>-7.8250000000000002</v>
      </c>
      <c r="K9">
        <f>Strains!K10</f>
        <v>-44.984999999999999</v>
      </c>
      <c r="L9">
        <f>Strains!L10</f>
        <v>24.416</v>
      </c>
      <c r="M9">
        <f>Strains!M10</f>
        <v>0</v>
      </c>
      <c r="N9" t="str">
        <f>Strains!N10</f>
        <v>OFF</v>
      </c>
      <c r="O9">
        <f>Strains!O10</f>
        <v>32</v>
      </c>
      <c r="P9">
        <f>Strains!P10</f>
        <v>300000</v>
      </c>
      <c r="Q9">
        <f>Strains!Q10</f>
        <v>1215</v>
      </c>
      <c r="R9">
        <f>Strains!R10</f>
        <v>353</v>
      </c>
      <c r="S9">
        <f>Strains!S10</f>
        <v>90</v>
      </c>
      <c r="T9">
        <f>Strains!T10</f>
        <v>7.1565081292609278</v>
      </c>
      <c r="U9">
        <f>Strains!U10</f>
        <v>0.34439723910818409</v>
      </c>
      <c r="V9">
        <f>Strains!V10</f>
        <v>-90.163187081587409</v>
      </c>
      <c r="W9">
        <f>Strains!W10</f>
        <v>1.858315141701266E-2</v>
      </c>
      <c r="X9">
        <f>Strains!X10</f>
        <v>0.95190856699873494</v>
      </c>
      <c r="Y9">
        <f>Strains!Y10</f>
        <v>5.6668799900456111E-2</v>
      </c>
      <c r="Z9">
        <f>Strains!Z10</f>
        <v>4.1613077882530858</v>
      </c>
      <c r="AA9">
        <f>Strains!AA10</f>
        <v>0.18133918919110689</v>
      </c>
      <c r="AB9" t="str">
        <f>Strains!AB10</f>
        <v>****</v>
      </c>
      <c r="AC9" t="str">
        <f>Strains!AC10</f>
        <v>****</v>
      </c>
      <c r="AD9">
        <f>Strains!AD10</f>
        <v>1.1512557505334846</v>
      </c>
      <c r="AF9" s="7">
        <f t="shared" si="0"/>
        <v>9</v>
      </c>
      <c r="AG9" s="7">
        <f t="shared" si="1"/>
        <v>9</v>
      </c>
      <c r="AH9" s="7">
        <f>VLOOKUP(J9,'Lookup table'!$C$4:$D$14,2,FALSE)</f>
        <v>8</v>
      </c>
      <c r="AI9" s="7">
        <f t="shared" si="2"/>
        <v>-90.163187081587409</v>
      </c>
      <c r="AJ9" s="7">
        <f t="shared" si="3"/>
        <v>1.858315141701266E-2</v>
      </c>
      <c r="AK9" s="7">
        <f t="shared" si="4"/>
        <v>0.95190856699873494</v>
      </c>
      <c r="AL9" s="7">
        <f t="shared" si="5"/>
        <v>5.6668799900456111E-2</v>
      </c>
      <c r="AM9" s="7">
        <f t="shared" si="6"/>
        <v>72.718817124339807</v>
      </c>
    </row>
    <row r="10" spans="1:39">
      <c r="A10">
        <f>Strains!A11</f>
        <v>10</v>
      </c>
      <c r="B10">
        <f>Strains!B11</f>
        <v>10</v>
      </c>
      <c r="C10">
        <f>Strains!C11</f>
        <v>980002</v>
      </c>
      <c r="D10">
        <f>Strains!D11</f>
        <v>41536.156772569448</v>
      </c>
      <c r="E10">
        <f>Strains!E11</f>
        <v>71.87</v>
      </c>
      <c r="F10">
        <f>Strains!F11</f>
        <v>35.935000000000002</v>
      </c>
      <c r="G10">
        <f>Strains!G11</f>
        <v>-135.1</v>
      </c>
      <c r="H10">
        <f>Strains!H11</f>
        <v>-90.2</v>
      </c>
      <c r="I10">
        <f>Strains!I11</f>
        <v>2.75</v>
      </c>
      <c r="J10">
        <f>Strains!J11</f>
        <v>-11.074999999999999</v>
      </c>
      <c r="K10">
        <f>Strains!K11</f>
        <v>-45.372999999999998</v>
      </c>
      <c r="L10">
        <f>Strains!L11</f>
        <v>24.431000000000001</v>
      </c>
      <c r="M10">
        <f>Strains!M11</f>
        <v>0</v>
      </c>
      <c r="N10" t="str">
        <f>Strains!N11</f>
        <v>OFF</v>
      </c>
      <c r="O10">
        <f>Strains!O11</f>
        <v>32</v>
      </c>
      <c r="P10">
        <f>Strains!P11</f>
        <v>300000</v>
      </c>
      <c r="Q10">
        <f>Strains!Q11</f>
        <v>1182</v>
      </c>
      <c r="R10">
        <f>Strains!R11</f>
        <v>375</v>
      </c>
      <c r="S10">
        <f>Strains!S11</f>
        <v>86</v>
      </c>
      <c r="T10">
        <f>Strains!T11</f>
        <v>6.7382585990664614</v>
      </c>
      <c r="U10">
        <f>Strains!U11</f>
        <v>0.2612781727089738</v>
      </c>
      <c r="V10">
        <f>Strains!V11</f>
        <v>-90.32369192563867</v>
      </c>
      <c r="W10">
        <f>Strains!W11</f>
        <v>1.2112999958292492E-2</v>
      </c>
      <c r="X10">
        <f>Strains!X11</f>
        <v>0.76223199404227793</v>
      </c>
      <c r="Y10">
        <f>Strains!Y11</f>
        <v>3.1664149410313674E-2</v>
      </c>
      <c r="Z10">
        <f>Strains!Z11</f>
        <v>3.1380725911099394</v>
      </c>
      <c r="AA10">
        <f>Strains!AA11</f>
        <v>9.2527726690122075E-2</v>
      </c>
      <c r="AB10" t="str">
        <f>Strains!AB11</f>
        <v>****</v>
      </c>
      <c r="AC10" t="str">
        <f>Strains!AC11</f>
        <v>****</v>
      </c>
      <c r="AD10">
        <f>Strains!AD11</f>
        <v>0.96776184952699906</v>
      </c>
      <c r="AF10" s="7">
        <f t="shared" si="0"/>
        <v>10</v>
      </c>
      <c r="AG10" s="7">
        <f t="shared" si="1"/>
        <v>10</v>
      </c>
      <c r="AH10" s="7">
        <f>VLOOKUP(J10,'Lookup table'!$C$4:$D$14,2,FALSE)</f>
        <v>9</v>
      </c>
      <c r="AI10" s="7">
        <f t="shared" si="2"/>
        <v>-90.32369192563867</v>
      </c>
      <c r="AJ10" s="7">
        <f t="shared" si="3"/>
        <v>1.2112999958292492E-2</v>
      </c>
      <c r="AK10" s="7">
        <f t="shared" si="4"/>
        <v>0.76223199404227793</v>
      </c>
      <c r="AL10" s="7">
        <f t="shared" si="5"/>
        <v>3.1664149410313674E-2</v>
      </c>
      <c r="AM10" s="7">
        <f t="shared" si="6"/>
        <v>-1321.1412168543379</v>
      </c>
    </row>
    <row r="11" spans="1:39">
      <c r="A11">
        <f>Strains!A12</f>
        <v>11</v>
      </c>
      <c r="B11">
        <f>Strains!B12</f>
        <v>11</v>
      </c>
      <c r="C11">
        <f>Strains!C12</f>
        <v>980002</v>
      </c>
      <c r="D11">
        <f>Strains!D12</f>
        <v>41536.170545601854</v>
      </c>
      <c r="E11">
        <f>Strains!E12</f>
        <v>71.87</v>
      </c>
      <c r="F11">
        <f>Strains!F12</f>
        <v>35.935000000000002</v>
      </c>
      <c r="G11">
        <f>Strains!G12</f>
        <v>-135.1</v>
      </c>
      <c r="H11">
        <f>Strains!H12</f>
        <v>-90.2</v>
      </c>
      <c r="I11">
        <f>Strains!I12</f>
        <v>2.75</v>
      </c>
      <c r="J11">
        <f>Strains!J12</f>
        <v>-14.37</v>
      </c>
      <c r="K11">
        <f>Strains!K12</f>
        <v>-45.664999999999999</v>
      </c>
      <c r="L11">
        <f>Strains!L12</f>
        <v>24.393000000000001</v>
      </c>
      <c r="M11">
        <f>Strains!M12</f>
        <v>0</v>
      </c>
      <c r="N11" t="str">
        <f>Strains!N12</f>
        <v>OFF</v>
      </c>
      <c r="O11">
        <f>Strains!O12</f>
        <v>32</v>
      </c>
      <c r="P11">
        <f>Strains!P12</f>
        <v>300000</v>
      </c>
      <c r="Q11">
        <f>Strains!Q12</f>
        <v>1177</v>
      </c>
      <c r="R11">
        <f>Strains!R12</f>
        <v>383</v>
      </c>
      <c r="S11">
        <f>Strains!S12</f>
        <v>92</v>
      </c>
      <c r="T11">
        <f>Strains!T12</f>
        <v>6.1965763963806388</v>
      </c>
      <c r="U11">
        <f>Strains!U12</f>
        <v>0.33645251707436824</v>
      </c>
      <c r="V11">
        <f>Strains!V12</f>
        <v>-90.263779391031719</v>
      </c>
      <c r="W11">
        <f>Strains!W12</f>
        <v>1.6390248303887037E-2</v>
      </c>
      <c r="X11">
        <f>Strains!X12</f>
        <v>0.74781175731496363</v>
      </c>
      <c r="Y11">
        <f>Strains!Y12</f>
        <v>4.3413417584732009E-2</v>
      </c>
      <c r="Z11">
        <f>Strains!Z12</f>
        <v>3.2100649878985736</v>
      </c>
      <c r="AA11">
        <f>Strains!AA12</f>
        <v>0.1172064186179942</v>
      </c>
      <c r="AB11" t="str">
        <f>Strains!AB12</f>
        <v>****</v>
      </c>
      <c r="AC11" t="str">
        <f>Strains!AC12</f>
        <v>****</v>
      </c>
      <c r="AD11">
        <f>Strains!AD12</f>
        <v>1.2566406702147215</v>
      </c>
      <c r="AF11" s="7">
        <f t="shared" si="0"/>
        <v>11</v>
      </c>
      <c r="AG11" s="7">
        <f t="shared" si="1"/>
        <v>11</v>
      </c>
      <c r="AH11" s="7">
        <f>VLOOKUP(J11,'Lookup table'!$C$4:$D$14,2,FALSE)</f>
        <v>10</v>
      </c>
      <c r="AI11" s="7">
        <f t="shared" si="2"/>
        <v>-90.263779391031719</v>
      </c>
      <c r="AJ11" s="7">
        <f t="shared" si="3"/>
        <v>1.6390248303887037E-2</v>
      </c>
      <c r="AK11" s="7">
        <f t="shared" si="4"/>
        <v>0.74781175731496363</v>
      </c>
      <c r="AL11" s="7">
        <f t="shared" si="5"/>
        <v>4.3413417584732009E-2</v>
      </c>
      <c r="AM11" s="7">
        <f t="shared" si="6"/>
        <v>-801.53132525850879</v>
      </c>
    </row>
    <row r="12" spans="1:39">
      <c r="A12">
        <f>Strains!A14</f>
        <v>13</v>
      </c>
      <c r="B12">
        <f>Strains!B14</f>
        <v>13</v>
      </c>
      <c r="C12">
        <f>Strains!C14</f>
        <v>980002</v>
      </c>
      <c r="D12">
        <f>Strains!D14</f>
        <v>41536.184406828703</v>
      </c>
      <c r="E12">
        <f>Strains!E14</f>
        <v>71.87</v>
      </c>
      <c r="F12">
        <f>Strains!F14</f>
        <v>35.935000000000002</v>
      </c>
      <c r="G12">
        <f>Strains!G14</f>
        <v>-135.1</v>
      </c>
      <c r="H12">
        <f>Strains!H14</f>
        <v>-90.2</v>
      </c>
      <c r="I12">
        <f>Strains!I14</f>
        <v>2.75</v>
      </c>
      <c r="J12">
        <f>Strains!J14</f>
        <v>-40.445</v>
      </c>
      <c r="K12">
        <f>Strains!K14</f>
        <v>-48.529000000000003</v>
      </c>
      <c r="L12">
        <f>Strains!L14</f>
        <v>24.306000000000001</v>
      </c>
      <c r="M12">
        <f>Strains!M14</f>
        <v>0</v>
      </c>
      <c r="N12" t="str">
        <f>Strains!N14</f>
        <v>OFF</v>
      </c>
      <c r="O12">
        <f>Strains!O14</f>
        <v>32</v>
      </c>
      <c r="P12">
        <f>Strains!P14</f>
        <v>300000</v>
      </c>
      <c r="Q12">
        <f>Strains!Q14</f>
        <v>1181</v>
      </c>
      <c r="R12">
        <f>Strains!R14</f>
        <v>421</v>
      </c>
      <c r="S12">
        <f>Strains!S14</f>
        <v>86</v>
      </c>
      <c r="T12">
        <f>Strains!T14</f>
        <v>7.8407116920809283</v>
      </c>
      <c r="U12">
        <f>Strains!U14</f>
        <v>0.44949189242031129</v>
      </c>
      <c r="V12">
        <f>Strains!V14</f>
        <v>-90.2395219679658</v>
      </c>
      <c r="W12">
        <f>Strains!W14</f>
        <v>1.9224604106885354E-2</v>
      </c>
      <c r="X12">
        <f>Strains!X14</f>
        <v>0.83588067690429868</v>
      </c>
      <c r="Y12">
        <f>Strains!Y14</f>
        <v>5.3493864000702808E-2</v>
      </c>
      <c r="Z12">
        <f>Strains!Z14</f>
        <v>3.5020818835843235</v>
      </c>
      <c r="AA12">
        <f>Strains!AA14</f>
        <v>0.17659472763230355</v>
      </c>
      <c r="AB12" t="str">
        <f>Strains!AB14</f>
        <v>****</v>
      </c>
      <c r="AC12" t="str">
        <f>Strains!AC14</f>
        <v>****</v>
      </c>
      <c r="AD12">
        <f>Strains!AD14</f>
        <v>1.5366443246362085</v>
      </c>
      <c r="AF12" s="7">
        <f t="shared" si="0"/>
        <v>13</v>
      </c>
      <c r="AG12" s="7">
        <f t="shared" si="1"/>
        <v>13</v>
      </c>
      <c r="AH12" s="7">
        <f>VLOOKUP(J12,'Lookup table'!$C$4:$D$14,2,FALSE)</f>
        <v>11</v>
      </c>
      <c r="AI12" s="7">
        <f t="shared" si="2"/>
        <v>-90.2395219679658</v>
      </c>
      <c r="AJ12" s="7">
        <f t="shared" si="3"/>
        <v>1.9224604106885354E-2</v>
      </c>
      <c r="AK12" s="7">
        <f t="shared" si="4"/>
        <v>0.83588067690429868</v>
      </c>
      <c r="AL12" s="7">
        <f t="shared" si="5"/>
        <v>5.3493864000702808E-2</v>
      </c>
      <c r="AM12" s="7">
        <f t="shared" si="6"/>
        <v>-590.91982646419797</v>
      </c>
    </row>
    <row r="13" spans="1:39">
      <c r="A13">
        <f>Strains!A16</f>
        <v>15</v>
      </c>
      <c r="B13">
        <f>Strains!B16</f>
        <v>15</v>
      </c>
      <c r="C13">
        <f>Strains!C16</f>
        <v>980002</v>
      </c>
      <c r="D13">
        <f>Strains!D16</f>
        <v>41536.198476620368</v>
      </c>
      <c r="E13">
        <f>Strains!E16</f>
        <v>71.87</v>
      </c>
      <c r="F13">
        <f>Strains!F16</f>
        <v>35.935000000000002</v>
      </c>
      <c r="G13">
        <f>Strains!G16</f>
        <v>-135.1</v>
      </c>
      <c r="H13">
        <f>Strains!H16</f>
        <v>-90.2</v>
      </c>
      <c r="I13">
        <f>Strains!I16</f>
        <v>8</v>
      </c>
      <c r="J13">
        <f>Strains!J16</f>
        <v>15.145</v>
      </c>
      <c r="K13">
        <f>Strains!K16</f>
        <v>-41.784999999999997</v>
      </c>
      <c r="L13">
        <f>Strains!L16</f>
        <v>24.446000000000002</v>
      </c>
      <c r="M13">
        <f>Strains!M16</f>
        <v>0</v>
      </c>
      <c r="N13" t="str">
        <f>Strains!N16</f>
        <v>OFF</v>
      </c>
      <c r="O13">
        <f>Strains!O16</f>
        <v>32</v>
      </c>
      <c r="P13">
        <f>Strains!P16</f>
        <v>450000</v>
      </c>
      <c r="Q13">
        <f>Strains!Q16</f>
        <v>1765</v>
      </c>
      <c r="R13">
        <f>Strains!R16</f>
        <v>449</v>
      </c>
      <c r="S13">
        <f>Strains!S16</f>
        <v>116</v>
      </c>
      <c r="T13">
        <f>Strains!T16</f>
        <v>4.4144083288588769</v>
      </c>
      <c r="U13">
        <f>Strains!U16</f>
        <v>0.23751817291298574</v>
      </c>
      <c r="V13">
        <f>Strains!V16</f>
        <v>-90.27442625113882</v>
      </c>
      <c r="W13">
        <f>Strains!W16</f>
        <v>1.558738032166236E-2</v>
      </c>
      <c r="X13">
        <f>Strains!X16</f>
        <v>0.70473308840622284</v>
      </c>
      <c r="Y13">
        <f>Strains!Y16</f>
        <v>4.1104746950524101E-2</v>
      </c>
      <c r="Z13">
        <f>Strains!Z16</f>
        <v>2.9175677894457883</v>
      </c>
      <c r="AA13">
        <f>Strains!AA16</f>
        <v>8.2417168982420075E-2</v>
      </c>
      <c r="AB13" t="str">
        <f>Strains!AB16</f>
        <v>****</v>
      </c>
      <c r="AC13" t="str">
        <f>Strains!AC16</f>
        <v>****</v>
      </c>
      <c r="AD13">
        <f>Strains!AD16</f>
        <v>1.2212887190735415</v>
      </c>
      <c r="AF13" s="8">
        <f t="shared" si="0"/>
        <v>15</v>
      </c>
      <c r="AG13" s="8">
        <f t="shared" si="1"/>
        <v>15</v>
      </c>
      <c r="AH13" s="8">
        <f>VLOOKUP(J13,'Lookup table'!$C$4:$D$14,2,FALSE)</f>
        <v>1</v>
      </c>
      <c r="AI13" s="8">
        <f t="shared" si="2"/>
        <v>-90.27442625113882</v>
      </c>
      <c r="AJ13" s="8">
        <f t="shared" si="3"/>
        <v>1.558738032166236E-2</v>
      </c>
      <c r="AK13" s="8">
        <f t="shared" si="4"/>
        <v>0.70473308840622284</v>
      </c>
      <c r="AL13" s="8">
        <f t="shared" si="5"/>
        <v>4.1104746950524101E-2</v>
      </c>
      <c r="AM13" s="8">
        <f t="shared" si="6"/>
        <v>-893.92895442741428</v>
      </c>
    </row>
    <row r="14" spans="1:39">
      <c r="A14">
        <f>Strains!A17</f>
        <v>16</v>
      </c>
      <c r="B14">
        <f>Strains!B17</f>
        <v>16</v>
      </c>
      <c r="C14">
        <f>Strains!C17</f>
        <v>980002</v>
      </c>
      <c r="D14">
        <f>Strains!D17</f>
        <v>41536.219013657406</v>
      </c>
      <c r="E14">
        <f>Strains!E17</f>
        <v>71.87</v>
      </c>
      <c r="F14">
        <f>Strains!F17</f>
        <v>35.935000000000002</v>
      </c>
      <c r="G14">
        <f>Strains!G17</f>
        <v>-135.1</v>
      </c>
      <c r="H14">
        <f>Strains!H17</f>
        <v>-90.2</v>
      </c>
      <c r="I14">
        <f>Strains!I17</f>
        <v>8</v>
      </c>
      <c r="J14">
        <f>Strains!J17</f>
        <v>11.85</v>
      </c>
      <c r="K14">
        <f>Strains!K17</f>
        <v>-41.805</v>
      </c>
      <c r="L14">
        <f>Strains!L17</f>
        <v>24.385999999999999</v>
      </c>
      <c r="M14">
        <f>Strains!M17</f>
        <v>0</v>
      </c>
      <c r="N14" t="str">
        <f>Strains!N17</f>
        <v>OFF</v>
      </c>
      <c r="O14">
        <f>Strains!O17</f>
        <v>32</v>
      </c>
      <c r="P14">
        <f>Strains!P17</f>
        <v>450000</v>
      </c>
      <c r="Q14">
        <f>Strains!Q17</f>
        <v>1767</v>
      </c>
      <c r="R14">
        <f>Strains!R17</f>
        <v>434</v>
      </c>
      <c r="S14">
        <f>Strains!S17</f>
        <v>123</v>
      </c>
      <c r="T14">
        <f>Strains!T17</f>
        <v>4.1216097584880531</v>
      </c>
      <c r="U14">
        <f>Strains!U17</f>
        <v>0.22333680626143909</v>
      </c>
      <c r="V14">
        <f>Strains!V17</f>
        <v>-90.281633321367252</v>
      </c>
      <c r="W14">
        <f>Strains!W17</f>
        <v>1.5833974078087076E-2</v>
      </c>
      <c r="X14">
        <f>Strains!X17</f>
        <v>0.70404508587849601</v>
      </c>
      <c r="Y14">
        <f>Strains!Y17</f>
        <v>4.1845105942032772E-2</v>
      </c>
      <c r="Z14">
        <f>Strains!Z17</f>
        <v>2.9157820753151449</v>
      </c>
      <c r="AA14">
        <f>Strains!AA17</f>
        <v>7.9157445554881661E-2</v>
      </c>
      <c r="AB14" t="str">
        <f>Strains!AB17</f>
        <v>****</v>
      </c>
      <c r="AC14" t="str">
        <f>Strains!AC17</f>
        <v>****</v>
      </c>
      <c r="AD14">
        <f>Strains!AD17</f>
        <v>1.1719682655131436</v>
      </c>
      <c r="AF14" s="8">
        <f t="shared" si="0"/>
        <v>16</v>
      </c>
      <c r="AG14" s="8">
        <f t="shared" si="1"/>
        <v>16</v>
      </c>
      <c r="AH14" s="8">
        <f>VLOOKUP(J14,'Lookup table'!$C$4:$D$14,2,FALSE)</f>
        <v>2</v>
      </c>
      <c r="AI14" s="8">
        <f t="shared" si="2"/>
        <v>-90.281633321367252</v>
      </c>
      <c r="AJ14" s="8">
        <f t="shared" si="3"/>
        <v>1.5833974078087076E-2</v>
      </c>
      <c r="AK14" s="8">
        <f t="shared" si="4"/>
        <v>0.70404508587849601</v>
      </c>
      <c r="AL14" s="8">
        <f t="shared" si="5"/>
        <v>4.1845105942032772E-2</v>
      </c>
      <c r="AM14" s="8">
        <f t="shared" si="6"/>
        <v>-956.46014472627883</v>
      </c>
    </row>
    <row r="15" spans="1:39">
      <c r="A15">
        <f>Strains!A18</f>
        <v>17</v>
      </c>
      <c r="B15">
        <f>Strains!B18</f>
        <v>17</v>
      </c>
      <c r="C15">
        <f>Strains!C18</f>
        <v>980002</v>
      </c>
      <c r="D15">
        <f>Strains!D18</f>
        <v>41536.239555208333</v>
      </c>
      <c r="E15">
        <f>Strains!E18</f>
        <v>71.87</v>
      </c>
      <c r="F15">
        <f>Strains!F18</f>
        <v>35.935000000000002</v>
      </c>
      <c r="G15">
        <f>Strains!G18</f>
        <v>-135.1</v>
      </c>
      <c r="H15">
        <f>Strains!H18</f>
        <v>-90.2</v>
      </c>
      <c r="I15">
        <f>Strains!I18</f>
        <v>8</v>
      </c>
      <c r="J15">
        <f>Strains!J18</f>
        <v>8.6</v>
      </c>
      <c r="K15">
        <f>Strains!K18</f>
        <v>-42.064</v>
      </c>
      <c r="L15">
        <f>Strains!L18</f>
        <v>24.353000000000002</v>
      </c>
      <c r="M15">
        <f>Strains!M18</f>
        <v>0</v>
      </c>
      <c r="N15" t="str">
        <f>Strains!N18</f>
        <v>OFF</v>
      </c>
      <c r="O15">
        <f>Strains!O18</f>
        <v>32</v>
      </c>
      <c r="P15">
        <f>Strains!P18</f>
        <v>450000</v>
      </c>
      <c r="Q15">
        <f>Strains!Q18</f>
        <v>1766</v>
      </c>
      <c r="R15">
        <f>Strains!R18</f>
        <v>379</v>
      </c>
      <c r="S15">
        <f>Strains!S18</f>
        <v>130</v>
      </c>
      <c r="T15">
        <f>Strains!T18</f>
        <v>3.7755832283416666</v>
      </c>
      <c r="U15">
        <f>Strains!U18</f>
        <v>0.2448069590305853</v>
      </c>
      <c r="V15">
        <f>Strains!V18</f>
        <v>-90.231750477231216</v>
      </c>
      <c r="W15">
        <f>Strains!W18</f>
        <v>2.3224595369651581E-2</v>
      </c>
      <c r="X15">
        <f>Strains!X18</f>
        <v>0.85988168145437138</v>
      </c>
      <c r="Y15">
        <f>Strains!Y18</f>
        <v>6.7629933689492397E-2</v>
      </c>
      <c r="Z15">
        <f>Strains!Z18</f>
        <v>3.5153994911958661</v>
      </c>
      <c r="AA15">
        <f>Strains!AA18</f>
        <v>0.1188597053275634</v>
      </c>
      <c r="AB15" t="str">
        <f>Strains!AB18</f>
        <v>****</v>
      </c>
      <c r="AC15" t="str">
        <f>Strains!AC18</f>
        <v>****</v>
      </c>
      <c r="AD15">
        <f>Strains!AD18</f>
        <v>1.2273932943231196</v>
      </c>
      <c r="AF15" s="8">
        <f t="shared" si="0"/>
        <v>17</v>
      </c>
      <c r="AG15" s="8">
        <f t="shared" si="1"/>
        <v>17</v>
      </c>
      <c r="AH15" s="8">
        <f>VLOOKUP(J15,'Lookup table'!$C$4:$D$14,2,FALSE)</f>
        <v>3</v>
      </c>
      <c r="AI15" s="8">
        <f t="shared" si="2"/>
        <v>-90.231750477231216</v>
      </c>
      <c r="AJ15" s="8">
        <f t="shared" si="3"/>
        <v>2.3224595369651581E-2</v>
      </c>
      <c r="AK15" s="8">
        <f t="shared" si="4"/>
        <v>0.85988168145437138</v>
      </c>
      <c r="AL15" s="8">
        <f t="shared" si="5"/>
        <v>6.7629933689492397E-2</v>
      </c>
      <c r="AM15" s="8">
        <f t="shared" si="6"/>
        <v>-523.4167499791331</v>
      </c>
    </row>
    <row r="16" spans="1:39">
      <c r="A16">
        <f>Strains!A19</f>
        <v>18</v>
      </c>
      <c r="B16">
        <f>Strains!B19</f>
        <v>18</v>
      </c>
      <c r="C16">
        <f>Strains!C19</f>
        <v>980002</v>
      </c>
      <c r="D16">
        <f>Strains!D19</f>
        <v>41536.260171875001</v>
      </c>
      <c r="E16">
        <f>Strains!E19</f>
        <v>71.87</v>
      </c>
      <c r="F16">
        <f>Strains!F19</f>
        <v>35.935000000000002</v>
      </c>
      <c r="G16">
        <f>Strains!G19</f>
        <v>-135.1</v>
      </c>
      <c r="H16">
        <f>Strains!H19</f>
        <v>-90.2</v>
      </c>
      <c r="I16">
        <f>Strains!I19</f>
        <v>8</v>
      </c>
      <c r="J16">
        <f>Strains!J19</f>
        <v>5.32</v>
      </c>
      <c r="K16">
        <f>Strains!K19</f>
        <v>-42.71</v>
      </c>
      <c r="L16">
        <f>Strains!L19</f>
        <v>24.158999999999999</v>
      </c>
      <c r="M16">
        <f>Strains!M19</f>
        <v>0</v>
      </c>
      <c r="N16" t="str">
        <f>Strains!N19</f>
        <v>OFF</v>
      </c>
      <c r="O16">
        <f>Strains!O19</f>
        <v>32</v>
      </c>
      <c r="P16">
        <f>Strains!P19</f>
        <v>450000</v>
      </c>
      <c r="Q16">
        <f>Strains!Q19</f>
        <v>1756</v>
      </c>
      <c r="R16">
        <f>Strains!R19</f>
        <v>288</v>
      </c>
      <c r="S16">
        <f>Strains!S19</f>
        <v>130</v>
      </c>
      <c r="T16">
        <f>Strains!T19</f>
        <v>4.3337655365162577</v>
      </c>
      <c r="U16">
        <f>Strains!U19</f>
        <v>0.35073789543315392</v>
      </c>
      <c r="V16">
        <f>Strains!V19</f>
        <v>-89.947091641392547</v>
      </c>
      <c r="W16">
        <f>Strains!W19</f>
        <v>3.3393412636243743E-2</v>
      </c>
      <c r="X16">
        <f>Strains!X19</f>
        <v>1.3645930695478683</v>
      </c>
      <c r="Y16">
        <f>Strains!Y19</f>
        <v>0.15416140609245046</v>
      </c>
      <c r="Z16">
        <f>Strains!Z19</f>
        <v>4.5922073002977619</v>
      </c>
      <c r="AA16">
        <f>Strains!AA19</f>
        <v>0.33959637767507617</v>
      </c>
      <c r="AB16" t="str">
        <f>Strains!AB19</f>
        <v>****</v>
      </c>
      <c r="AC16" t="str">
        <f>Strains!AC19</f>
        <v>****</v>
      </c>
      <c r="AD16">
        <f>Strains!AD19</f>
        <v>1.1155199054195042</v>
      </c>
      <c r="AF16" s="8">
        <f t="shared" si="0"/>
        <v>18</v>
      </c>
      <c r="AG16" s="8">
        <f t="shared" si="1"/>
        <v>18</v>
      </c>
      <c r="AH16" s="8">
        <f>VLOOKUP(J16,'Lookup table'!$C$4:$D$14,2,FALSE)</f>
        <v>4</v>
      </c>
      <c r="AI16" s="8">
        <f t="shared" si="2"/>
        <v>-89.947091641392547</v>
      </c>
      <c r="AJ16" s="8">
        <f t="shared" si="3"/>
        <v>3.3393412636243743E-2</v>
      </c>
      <c r="AK16" s="8">
        <f t="shared" si="4"/>
        <v>1.3645930695478683</v>
      </c>
      <c r="AL16" s="8">
        <f t="shared" si="5"/>
        <v>0.15416140609245046</v>
      </c>
      <c r="AM16" s="8">
        <f t="shared" si="6"/>
        <v>1958.6073832722484</v>
      </c>
    </row>
    <row r="17" spans="1:39">
      <c r="A17">
        <f>Strains!A20</f>
        <v>19</v>
      </c>
      <c r="B17">
        <f>Strains!B20</f>
        <v>19</v>
      </c>
      <c r="C17">
        <f>Strains!C20</f>
        <v>980002</v>
      </c>
      <c r="D17">
        <f>Strains!D20</f>
        <v>41536.280596643519</v>
      </c>
      <c r="E17">
        <f>Strains!E20</f>
        <v>71.87</v>
      </c>
      <c r="F17">
        <f>Strains!F20</f>
        <v>35.935000000000002</v>
      </c>
      <c r="G17">
        <f>Strains!G20</f>
        <v>-135.1</v>
      </c>
      <c r="H17">
        <f>Strains!H20</f>
        <v>-90.2</v>
      </c>
      <c r="I17">
        <f>Strains!I20</f>
        <v>8</v>
      </c>
      <c r="J17">
        <f>Strains!J20</f>
        <v>2.085</v>
      </c>
      <c r="K17">
        <f>Strains!K20</f>
        <v>-43.119</v>
      </c>
      <c r="L17">
        <f>Strains!L20</f>
        <v>24.55</v>
      </c>
      <c r="M17">
        <f>Strains!M20</f>
        <v>0</v>
      </c>
      <c r="N17" t="str">
        <f>Strains!N20</f>
        <v>OFF</v>
      </c>
      <c r="O17">
        <f>Strains!O20</f>
        <v>32</v>
      </c>
      <c r="P17">
        <f>Strains!P20</f>
        <v>485000</v>
      </c>
      <c r="Q17">
        <f>Strains!Q20</f>
        <v>1896</v>
      </c>
      <c r="R17">
        <f>Strains!R20</f>
        <v>272</v>
      </c>
      <c r="S17">
        <f>Strains!S20</f>
        <v>117</v>
      </c>
      <c r="T17">
        <f>Strains!T20</f>
        <v>3.1605114166892561</v>
      </c>
      <c r="U17">
        <f>Strains!U20</f>
        <v>0.43924973490800145</v>
      </c>
      <c r="V17">
        <f>Strains!V20</f>
        <v>-90.071002062749159</v>
      </c>
      <c r="W17">
        <f>Strains!W20</f>
        <v>4.9938493031020055E-2</v>
      </c>
      <c r="X17">
        <f>Strains!X20</f>
        <v>1.3793349548332126</v>
      </c>
      <c r="Y17">
        <f>Strains!Y20</f>
        <v>0.26904837046073332</v>
      </c>
      <c r="Z17">
        <f>Strains!Z20</f>
        <v>4.9985432861498831</v>
      </c>
      <c r="AA17">
        <f>Strains!AA20</f>
        <v>0.45999808059758768</v>
      </c>
      <c r="AB17" t="str">
        <f>Strains!AB20</f>
        <v>****</v>
      </c>
      <c r="AC17" t="str">
        <f>Strains!AC20</f>
        <v>****</v>
      </c>
      <c r="AD17">
        <f>Strains!AD20</f>
        <v>1.269327933353126</v>
      </c>
      <c r="AF17" s="8">
        <f t="shared" si="0"/>
        <v>19</v>
      </c>
      <c r="AG17" s="8">
        <f t="shared" si="1"/>
        <v>19</v>
      </c>
      <c r="AH17" s="8">
        <f>VLOOKUP(J17,'Lookup table'!$C$4:$D$14,2,FALSE)</f>
        <v>5</v>
      </c>
      <c r="AI17" s="8">
        <f t="shared" si="2"/>
        <v>-90.071002062749159</v>
      </c>
      <c r="AJ17" s="8">
        <f t="shared" si="3"/>
        <v>4.9938493031020055E-2</v>
      </c>
      <c r="AK17" s="8">
        <f t="shared" si="4"/>
        <v>1.3793349548332126</v>
      </c>
      <c r="AL17" s="8">
        <f t="shared" si="5"/>
        <v>0.26904837046073332</v>
      </c>
      <c r="AM17" s="8">
        <f t="shared" si="6"/>
        <v>875.92330832131358</v>
      </c>
    </row>
    <row r="18" spans="1:39">
      <c r="A18">
        <f>Strains!A21</f>
        <v>20</v>
      </c>
      <c r="B18">
        <f>Strains!B21</f>
        <v>20</v>
      </c>
      <c r="C18">
        <f>Strains!C21</f>
        <v>980002</v>
      </c>
      <c r="D18">
        <f>Strains!D21</f>
        <v>41536.302626504628</v>
      </c>
      <c r="E18">
        <f>Strains!E21</f>
        <v>71.87</v>
      </c>
      <c r="F18">
        <f>Strains!F21</f>
        <v>35.935000000000002</v>
      </c>
      <c r="G18">
        <f>Strains!G21</f>
        <v>-135.1</v>
      </c>
      <c r="H18">
        <f>Strains!H21</f>
        <v>-90.2</v>
      </c>
      <c r="I18">
        <f>Strains!I21</f>
        <v>8</v>
      </c>
      <c r="J18">
        <f>Strains!J21</f>
        <v>-1.25</v>
      </c>
      <c r="K18">
        <f>Strains!K21</f>
        <v>-43.238</v>
      </c>
      <c r="L18">
        <f>Strains!L21</f>
        <v>24.576000000000001</v>
      </c>
      <c r="M18">
        <f>Strains!M21</f>
        <v>0</v>
      </c>
      <c r="N18" t="str">
        <f>Strains!N21</f>
        <v>OFF</v>
      </c>
      <c r="O18">
        <f>Strains!O21</f>
        <v>32</v>
      </c>
      <c r="P18">
        <f>Strains!P21</f>
        <v>485000</v>
      </c>
      <c r="Q18">
        <f>Strains!Q21</f>
        <v>1898</v>
      </c>
      <c r="R18">
        <f>Strains!R21</f>
        <v>311</v>
      </c>
      <c r="S18">
        <f>Strains!S21</f>
        <v>139</v>
      </c>
      <c r="T18">
        <f>Strains!T21</f>
        <v>4.9761479706583698</v>
      </c>
      <c r="U18">
        <f>Strains!U21</f>
        <v>0.63296502737021187</v>
      </c>
      <c r="V18">
        <f>Strains!V21</f>
        <v>-90.068540166729875</v>
      </c>
      <c r="W18">
        <f>Strains!W21</f>
        <v>3.5278389995811711E-2</v>
      </c>
      <c r="X18">
        <f>Strains!X21</f>
        <v>1.5884056785973588</v>
      </c>
      <c r="Y18">
        <f>Strains!Y21</f>
        <v>0.25582765000528401</v>
      </c>
      <c r="Z18">
        <f>Strains!Z21</f>
        <v>4.9244891948003868</v>
      </c>
      <c r="AA18">
        <f>Strains!AA21</f>
        <v>0.69836482525154397</v>
      </c>
      <c r="AB18" t="str">
        <f>Strains!AB21</f>
        <v>****</v>
      </c>
      <c r="AC18" t="str">
        <f>Strains!AC21</f>
        <v>****</v>
      </c>
      <c r="AD18">
        <f>Strains!AD21</f>
        <v>1.1373616542544438</v>
      </c>
      <c r="AF18" s="8">
        <f t="shared" si="0"/>
        <v>20</v>
      </c>
      <c r="AG18" s="8">
        <f t="shared" si="1"/>
        <v>20</v>
      </c>
      <c r="AH18" s="8">
        <f>VLOOKUP(J18,'Lookup table'!$C$4:$D$14,2,FALSE)</f>
        <v>6</v>
      </c>
      <c r="AI18" s="8">
        <f t="shared" si="2"/>
        <v>-90.068540166729875</v>
      </c>
      <c r="AJ18" s="8">
        <f t="shared" si="3"/>
        <v>3.5278389995811711E-2</v>
      </c>
      <c r="AK18" s="8">
        <f t="shared" si="4"/>
        <v>1.5884056785973588</v>
      </c>
      <c r="AL18" s="8">
        <f t="shared" si="5"/>
        <v>0.25582765000528401</v>
      </c>
      <c r="AM18" s="8">
        <f t="shared" si="6"/>
        <v>897.40028392193415</v>
      </c>
    </row>
    <row r="19" spans="1:39">
      <c r="A19">
        <f>Strains!A22</f>
        <v>21</v>
      </c>
      <c r="B19">
        <f>Strains!B22</f>
        <v>21</v>
      </c>
      <c r="C19">
        <f>Strains!C22</f>
        <v>980002</v>
      </c>
      <c r="D19">
        <f>Strains!D22</f>
        <v>41536.324698379627</v>
      </c>
      <c r="E19">
        <f>Strains!E22</f>
        <v>71.87</v>
      </c>
      <c r="F19">
        <f>Strains!F22</f>
        <v>35.935000000000002</v>
      </c>
      <c r="G19">
        <f>Strains!G22</f>
        <v>-135.1</v>
      </c>
      <c r="H19">
        <f>Strains!H22</f>
        <v>-90.2</v>
      </c>
      <c r="I19">
        <f>Strains!I22</f>
        <v>8</v>
      </c>
      <c r="J19">
        <f>Strains!J22</f>
        <v>-4.5599999999999996</v>
      </c>
      <c r="K19">
        <f>Strains!K22</f>
        <v>-43.107999999999997</v>
      </c>
      <c r="L19">
        <f>Strains!L22</f>
        <v>24.724</v>
      </c>
      <c r="M19">
        <f>Strains!M22</f>
        <v>0</v>
      </c>
      <c r="N19" t="str">
        <f>Strains!N22</f>
        <v>OFF</v>
      </c>
      <c r="O19">
        <f>Strains!O22</f>
        <v>32</v>
      </c>
      <c r="P19">
        <f>Strains!P22</f>
        <v>450000</v>
      </c>
      <c r="Q19">
        <f>Strains!Q22</f>
        <v>1765</v>
      </c>
      <c r="R19">
        <f>Strains!R22</f>
        <v>372</v>
      </c>
      <c r="S19">
        <f>Strains!S22</f>
        <v>117</v>
      </c>
      <c r="T19">
        <f>Strains!T22</f>
        <v>4.6631661112771789</v>
      </c>
      <c r="U19">
        <f>Strains!U22</f>
        <v>0.1927483875531035</v>
      </c>
      <c r="V19">
        <f>Strains!V22</f>
        <v>-90.065374614921566</v>
      </c>
      <c r="W19">
        <f>Strains!W22</f>
        <v>1.7092003134122836E-2</v>
      </c>
      <c r="X19">
        <f>Strains!X22</f>
        <v>1.0337332024568178</v>
      </c>
      <c r="Y19">
        <f>Strains!Y22</f>
        <v>5.7034159556748711E-2</v>
      </c>
      <c r="Z19">
        <f>Strains!Z22</f>
        <v>3.9327775042171251</v>
      </c>
      <c r="AA19">
        <f>Strains!AA22</f>
        <v>0.12612251340721226</v>
      </c>
      <c r="AB19" t="str">
        <f>Strains!AB22</f>
        <v>****</v>
      </c>
      <c r="AC19" t="str">
        <f>Strains!AC22</f>
        <v>****</v>
      </c>
      <c r="AD19">
        <f>Strains!AD22</f>
        <v>0.85865626054957844</v>
      </c>
      <c r="AF19" s="8">
        <f t="shared" si="0"/>
        <v>21</v>
      </c>
      <c r="AG19" s="8">
        <f t="shared" si="1"/>
        <v>21</v>
      </c>
      <c r="AH19" s="8">
        <f>VLOOKUP(J19,'Lookup table'!$C$4:$D$14,2,FALSE)</f>
        <v>7</v>
      </c>
      <c r="AI19" s="8">
        <f t="shared" si="2"/>
        <v>-90.065374614921566</v>
      </c>
      <c r="AJ19" s="8">
        <f t="shared" si="3"/>
        <v>1.7092003134122836E-2</v>
      </c>
      <c r="AK19" s="8">
        <f t="shared" si="4"/>
        <v>1.0337332024568178</v>
      </c>
      <c r="AL19" s="8">
        <f t="shared" si="5"/>
        <v>5.7034159556748711E-2</v>
      </c>
      <c r="AM19" s="8">
        <f t="shared" si="6"/>
        <v>925.01781314280333</v>
      </c>
    </row>
    <row r="20" spans="1:39">
      <c r="A20">
        <f>Strains!A23</f>
        <v>22</v>
      </c>
      <c r="B20">
        <f>Strains!B23</f>
        <v>22</v>
      </c>
      <c r="C20">
        <f>Strains!C23</f>
        <v>980002</v>
      </c>
      <c r="D20">
        <f>Strains!D23</f>
        <v>41536.345234722219</v>
      </c>
      <c r="E20">
        <f>Strains!E23</f>
        <v>71.87</v>
      </c>
      <c r="F20">
        <f>Strains!F23</f>
        <v>35.935000000000002</v>
      </c>
      <c r="G20">
        <f>Strains!G23</f>
        <v>-135.1</v>
      </c>
      <c r="H20">
        <f>Strains!H23</f>
        <v>-90.2</v>
      </c>
      <c r="I20">
        <f>Strains!I23</f>
        <v>8</v>
      </c>
      <c r="J20">
        <f>Strains!J23</f>
        <v>-7.8250000000000002</v>
      </c>
      <c r="K20">
        <f>Strains!K23</f>
        <v>-42.634999999999998</v>
      </c>
      <c r="L20">
        <f>Strains!L23</f>
        <v>24.416</v>
      </c>
      <c r="M20">
        <f>Strains!M23</f>
        <v>0</v>
      </c>
      <c r="N20" t="str">
        <f>Strains!N23</f>
        <v>OFF</v>
      </c>
      <c r="O20">
        <f>Strains!O23</f>
        <v>32</v>
      </c>
      <c r="P20">
        <f>Strains!P23</f>
        <v>450000</v>
      </c>
      <c r="Q20">
        <f>Strains!Q23</f>
        <v>1760</v>
      </c>
      <c r="R20">
        <f>Strains!R23</f>
        <v>365</v>
      </c>
      <c r="S20">
        <f>Strains!S23</f>
        <v>99</v>
      </c>
      <c r="T20">
        <f>Strains!T23</f>
        <v>4.0489967160080269</v>
      </c>
      <c r="U20">
        <f>Strains!U23</f>
        <v>0.20479625578324714</v>
      </c>
      <c r="V20">
        <f>Strains!V23</f>
        <v>-90.23897005944589</v>
      </c>
      <c r="W20">
        <f>Strains!W23</f>
        <v>1.6988567937720963E-2</v>
      </c>
      <c r="X20">
        <f>Strains!X23</f>
        <v>0.8076276643466459</v>
      </c>
      <c r="Y20">
        <f>Strains!Y23</f>
        <v>4.7159568264166896E-2</v>
      </c>
      <c r="Z20">
        <f>Strains!Z23</f>
        <v>3.0860230473466919</v>
      </c>
      <c r="AA20">
        <f>Strains!AA23</f>
        <v>8.755509738061279E-2</v>
      </c>
      <c r="AB20" t="str">
        <f>Strains!AB23</f>
        <v>****</v>
      </c>
      <c r="AC20" t="str">
        <f>Strains!AC23</f>
        <v>****</v>
      </c>
      <c r="AD20">
        <f>Strains!AD23</f>
        <v>1.0579658954178734</v>
      </c>
      <c r="AF20" s="8">
        <f t="shared" si="0"/>
        <v>22</v>
      </c>
      <c r="AG20" s="8">
        <f t="shared" si="1"/>
        <v>22</v>
      </c>
      <c r="AH20" s="8">
        <f>VLOOKUP(J20,'Lookup table'!$C$4:$D$14,2,FALSE)</f>
        <v>8</v>
      </c>
      <c r="AI20" s="8">
        <f t="shared" ref="AI20" si="7">V20</f>
        <v>-90.23897005944589</v>
      </c>
      <c r="AJ20" s="8">
        <f t="shared" ref="AJ20" si="8">W20</f>
        <v>1.6988567937720963E-2</v>
      </c>
      <c r="AK20" s="8">
        <f t="shared" si="4"/>
        <v>0.8076276643466459</v>
      </c>
      <c r="AL20" s="8">
        <f t="shared" si="5"/>
        <v>4.7159568264166896E-2</v>
      </c>
      <c r="AM20" s="8">
        <f t="shared" si="6"/>
        <v>-586.12640800359554</v>
      </c>
    </row>
    <row r="21" spans="1:39">
      <c r="A21">
        <f>Strains!A24</f>
        <v>23</v>
      </c>
      <c r="B21">
        <f>Strains!B24</f>
        <v>23</v>
      </c>
      <c r="C21">
        <f>Strains!C24</f>
        <v>980002</v>
      </c>
      <c r="D21">
        <f>Strains!D24</f>
        <v>41536.365703703705</v>
      </c>
      <c r="E21">
        <f>Strains!E24</f>
        <v>71.87</v>
      </c>
      <c r="F21">
        <f>Strains!F24</f>
        <v>35.935000000000002</v>
      </c>
      <c r="G21">
        <f>Strains!G24</f>
        <v>-135.1</v>
      </c>
      <c r="H21">
        <f>Strains!H24</f>
        <v>-90.2</v>
      </c>
      <c r="I21">
        <f>Strains!I24</f>
        <v>8</v>
      </c>
      <c r="J21">
        <f>Strains!J24</f>
        <v>-11.074999999999999</v>
      </c>
      <c r="K21">
        <f>Strains!K24</f>
        <v>-43.023000000000003</v>
      </c>
      <c r="L21">
        <f>Strains!L24</f>
        <v>24.431000000000001</v>
      </c>
      <c r="M21">
        <f>Strains!M24</f>
        <v>0</v>
      </c>
      <c r="N21" t="str">
        <f>Strains!N24</f>
        <v>OFF</v>
      </c>
      <c r="O21">
        <f>Strains!O24</f>
        <v>32</v>
      </c>
      <c r="P21">
        <f>Strains!P24</f>
        <v>450000</v>
      </c>
      <c r="Q21">
        <f>Strains!Q24</f>
        <v>1761</v>
      </c>
      <c r="R21">
        <f>Strains!R24</f>
        <v>441</v>
      </c>
      <c r="S21">
        <f>Strains!S24</f>
        <v>130</v>
      </c>
      <c r="T21">
        <f>Strains!T24</f>
        <v>4.4271200392470886</v>
      </c>
      <c r="U21">
        <f>Strains!U24</f>
        <v>0.17406303013135643</v>
      </c>
      <c r="V21">
        <f>Strains!V24</f>
        <v>-90.261717136880904</v>
      </c>
      <c r="W21">
        <f>Strains!W24</f>
        <v>1.1423546195280269E-2</v>
      </c>
      <c r="X21">
        <f>Strains!X24</f>
        <v>0.70327585042101193</v>
      </c>
      <c r="Y21">
        <f>Strains!Y24</f>
        <v>2.9961214262037569E-2</v>
      </c>
      <c r="Z21">
        <f>Strains!Z24</f>
        <v>2.7170390706556091</v>
      </c>
      <c r="AA21">
        <f>Strains!AA24</f>
        <v>5.9731778115600376E-2</v>
      </c>
      <c r="AB21" t="str">
        <f>Strains!AB24</f>
        <v>****</v>
      </c>
      <c r="AC21" t="str">
        <f>Strains!AC24</f>
        <v>****</v>
      </c>
      <c r="AD21">
        <f>Strains!AD24</f>
        <v>0.91394011464762237</v>
      </c>
      <c r="AF21" s="8">
        <f t="shared" si="0"/>
        <v>23</v>
      </c>
      <c r="AG21" s="8">
        <f t="shared" si="1"/>
        <v>23</v>
      </c>
      <c r="AH21" s="8">
        <f>VLOOKUP(J21,'Lookup table'!$C$4:$D$14,2,FALSE)</f>
        <v>9</v>
      </c>
      <c r="AI21" s="8">
        <f t="shared" ref="AI21" si="9">V21</f>
        <v>-90.261717136880904</v>
      </c>
      <c r="AJ21" s="8">
        <f t="shared" ref="AJ21" si="10">W21</f>
        <v>1.1423546195280269E-2</v>
      </c>
      <c r="AK21" s="8">
        <f t="shared" ref="AK21" si="11">X21</f>
        <v>0.70327585042101193</v>
      </c>
      <c r="AL21" s="8">
        <f t="shared" ref="AL21" si="12">Y21</f>
        <v>2.9961214262037569E-2</v>
      </c>
      <c r="AM21" s="8">
        <f t="shared" si="6"/>
        <v>-783.63130164604831</v>
      </c>
    </row>
    <row r="22" spans="1:39">
      <c r="A22">
        <f>Strains!A25</f>
        <v>24</v>
      </c>
      <c r="B22">
        <f>Strains!B25</f>
        <v>24</v>
      </c>
      <c r="C22">
        <f>Strains!C25</f>
        <v>980002</v>
      </c>
      <c r="D22">
        <f>Strains!D25</f>
        <v>41536.386188425924</v>
      </c>
      <c r="E22">
        <f>Strains!E25</f>
        <v>71.87</v>
      </c>
      <c r="F22">
        <f>Strains!F25</f>
        <v>35.935000000000002</v>
      </c>
      <c r="G22">
        <f>Strains!G25</f>
        <v>-135.1</v>
      </c>
      <c r="H22">
        <f>Strains!H25</f>
        <v>-90.2</v>
      </c>
      <c r="I22">
        <f>Strains!I25</f>
        <v>8</v>
      </c>
      <c r="J22">
        <f>Strains!J25</f>
        <v>-14.37</v>
      </c>
      <c r="K22">
        <f>Strains!K25</f>
        <v>-43.314999999999998</v>
      </c>
      <c r="L22">
        <f>Strains!L25</f>
        <v>24.393000000000001</v>
      </c>
      <c r="M22">
        <f>Strains!M25</f>
        <v>0</v>
      </c>
      <c r="N22" t="str">
        <f>Strains!N25</f>
        <v>OFF</v>
      </c>
      <c r="O22">
        <f>Strains!O25</f>
        <v>32</v>
      </c>
      <c r="P22">
        <f>Strains!P25</f>
        <v>450000</v>
      </c>
      <c r="Q22">
        <f>Strains!Q25</f>
        <v>1761</v>
      </c>
      <c r="R22">
        <f>Strains!R25</f>
        <v>432</v>
      </c>
      <c r="S22">
        <f>Strains!S25</f>
        <v>113</v>
      </c>
      <c r="T22">
        <f>Strains!T25</f>
        <v>4.7985753925241257</v>
      </c>
      <c r="U22">
        <f>Strains!U25</f>
        <v>0.17917854246094514</v>
      </c>
      <c r="V22">
        <f>Strains!V25</f>
        <v>-90.241658602244058</v>
      </c>
      <c r="W22">
        <f>Strains!W25</f>
        <v>1.1213296923675375E-2</v>
      </c>
      <c r="X22">
        <f>Strains!X25</f>
        <v>0.72848940074322621</v>
      </c>
      <c r="Y22">
        <f>Strains!Y25</f>
        <v>2.9643046200990345E-2</v>
      </c>
      <c r="Z22">
        <f>Strains!Z25</f>
        <v>2.7539184244584276</v>
      </c>
      <c r="AA22">
        <f>Strains!AA25</f>
        <v>6.3134720995119228E-2</v>
      </c>
      <c r="AB22" t="str">
        <f>Strains!AB25</f>
        <v>****</v>
      </c>
      <c r="AC22" t="str">
        <f>Strains!AC25</f>
        <v>****</v>
      </c>
      <c r="AD22">
        <f>Strains!AD25</f>
        <v>0.91804316171154532</v>
      </c>
      <c r="AF22" s="8">
        <f t="shared" si="0"/>
        <v>24</v>
      </c>
      <c r="AG22" s="8">
        <f t="shared" si="1"/>
        <v>24</v>
      </c>
      <c r="AH22" s="8">
        <f>VLOOKUP(J22,'Lookup table'!$C$4:$D$14,2,FALSE)</f>
        <v>10</v>
      </c>
      <c r="AI22" s="8">
        <f t="shared" ref="AI22" si="13">V22</f>
        <v>-90.241658602244058</v>
      </c>
      <c r="AJ22" s="8">
        <f t="shared" ref="AJ22" si="14">W22</f>
        <v>1.1213296923675375E-2</v>
      </c>
      <c r="AK22" s="8">
        <f t="shared" ref="AK22" si="15">X22</f>
        <v>0.72848940074322621</v>
      </c>
      <c r="AL22" s="8">
        <f t="shared" ref="AL22" si="16">Y22</f>
        <v>2.9643046200990345E-2</v>
      </c>
      <c r="AM22" s="8">
        <f t="shared" si="6"/>
        <v>-609.47620291573742</v>
      </c>
    </row>
    <row r="23" spans="1:39">
      <c r="A23">
        <f>Strains!A27</f>
        <v>26</v>
      </c>
      <c r="B23">
        <f>Strains!B27</f>
        <v>26</v>
      </c>
      <c r="C23">
        <f>Strains!C27</f>
        <v>980002</v>
      </c>
      <c r="D23">
        <f>Strains!D27</f>
        <v>41536.406855324072</v>
      </c>
      <c r="E23">
        <f>Strains!E27</f>
        <v>71.87</v>
      </c>
      <c r="F23">
        <f>Strains!F27</f>
        <v>35.935000000000002</v>
      </c>
      <c r="G23">
        <f>Strains!G27</f>
        <v>-135.1</v>
      </c>
      <c r="H23">
        <f>Strains!H27</f>
        <v>-90.2</v>
      </c>
      <c r="I23">
        <f>Strains!I27</f>
        <v>8</v>
      </c>
      <c r="J23">
        <f>Strains!J27</f>
        <v>-40.445</v>
      </c>
      <c r="K23">
        <f>Strains!K27</f>
        <v>-46.179000000000002</v>
      </c>
      <c r="L23">
        <f>Strains!L27</f>
        <v>24.306000000000001</v>
      </c>
      <c r="M23">
        <f>Strains!M27</f>
        <v>0</v>
      </c>
      <c r="N23" t="str">
        <f>Strains!N27</f>
        <v>OFF</v>
      </c>
      <c r="O23">
        <f>Strains!O27</f>
        <v>32</v>
      </c>
      <c r="P23">
        <f>Strains!P27</f>
        <v>450000</v>
      </c>
      <c r="Q23">
        <f>Strains!Q27</f>
        <v>1758</v>
      </c>
      <c r="R23">
        <f>Strains!R27</f>
        <v>382</v>
      </c>
      <c r="S23">
        <f>Strains!S27</f>
        <v>110</v>
      </c>
      <c r="T23">
        <f>Strains!T27</f>
        <v>4.2904878172557357</v>
      </c>
      <c r="U23">
        <f>Strains!U27</f>
        <v>0.22252691482697887</v>
      </c>
      <c r="V23">
        <f>Strains!V27</f>
        <v>-90.21027386827744</v>
      </c>
      <c r="W23">
        <f>Strains!W27</f>
        <v>1.6702027215545437E-2</v>
      </c>
      <c r="X23">
        <f>Strains!X27</f>
        <v>0.78042791024966951</v>
      </c>
      <c r="Y23">
        <f>Strains!Y27</f>
        <v>4.5129791131632298E-2</v>
      </c>
      <c r="Z23">
        <f>Strains!Z27</f>
        <v>2.5432769431154045</v>
      </c>
      <c r="AA23">
        <f>Strains!AA27</f>
        <v>8.612245736852403E-2</v>
      </c>
      <c r="AB23" t="str">
        <f>Strains!AB27</f>
        <v>****</v>
      </c>
      <c r="AC23" t="str">
        <f>Strains!AC27</f>
        <v>****</v>
      </c>
      <c r="AD23">
        <f>Strains!AD27</f>
        <v>1.1941282917547238</v>
      </c>
      <c r="AF23" s="8">
        <f t="shared" si="0"/>
        <v>26</v>
      </c>
      <c r="AG23" s="8">
        <f t="shared" si="1"/>
        <v>26</v>
      </c>
      <c r="AH23" s="8">
        <f>VLOOKUP(J23,'Lookup table'!$C$4:$D$14,2,FALSE)</f>
        <v>11</v>
      </c>
      <c r="AI23" s="8">
        <f t="shared" ref="AI23" si="17">V23</f>
        <v>-90.21027386827744</v>
      </c>
      <c r="AJ23" s="8">
        <f t="shared" ref="AJ23" si="18">W23</f>
        <v>1.6702027215545437E-2</v>
      </c>
      <c r="AK23" s="8">
        <f t="shared" ref="AK23" si="19">X23</f>
        <v>0.78042791024966951</v>
      </c>
      <c r="AL23" s="8">
        <f t="shared" ref="AL23" si="20">Y23</f>
        <v>4.5129791131632298E-2</v>
      </c>
      <c r="AM23" s="8">
        <f t="shared" ref="AM23" si="21">(SIN(RADIANS($AM$1/2))/SIN(RADIANS(AI23/2))-1)*1000000</f>
        <v>-336.79983678647216</v>
      </c>
    </row>
    <row r="24" spans="1:39">
      <c r="A24">
        <f>Strains!A29</f>
        <v>28</v>
      </c>
      <c r="B24">
        <f>Strains!B29</f>
        <v>40</v>
      </c>
      <c r="C24">
        <f>Strains!C29</f>
        <v>980002</v>
      </c>
      <c r="D24">
        <f>Strains!D29</f>
        <v>41536.448859027776</v>
      </c>
      <c r="E24">
        <f>Strains!E29</f>
        <v>71.87</v>
      </c>
      <c r="F24">
        <f>Strains!F29</f>
        <v>35.935000000000002</v>
      </c>
      <c r="G24">
        <f>Strains!G29</f>
        <v>-135.1</v>
      </c>
      <c r="H24">
        <f>Strains!H29</f>
        <v>-90.2</v>
      </c>
      <c r="I24">
        <f>Strains!I29</f>
        <v>4</v>
      </c>
      <c r="J24">
        <f>Strains!J29</f>
        <v>8.6</v>
      </c>
      <c r="K24">
        <f>Strains!K29</f>
        <v>-43.514000000000003</v>
      </c>
      <c r="L24">
        <f>Strains!L29</f>
        <v>24.353000000000002</v>
      </c>
      <c r="M24">
        <f>Strains!M29</f>
        <v>0</v>
      </c>
      <c r="N24" t="str">
        <f>Strains!N29</f>
        <v>OFF</v>
      </c>
      <c r="O24">
        <f>Strains!O29</f>
        <v>32</v>
      </c>
      <c r="P24">
        <f>Strains!P29</f>
        <v>350000</v>
      </c>
      <c r="Q24">
        <f>Strains!Q29</f>
        <v>1369</v>
      </c>
      <c r="R24">
        <f>Strains!R29</f>
        <v>334</v>
      </c>
      <c r="S24">
        <f>Strains!S29</f>
        <v>71</v>
      </c>
      <c r="T24">
        <f>Strains!T29</f>
        <v>7.652475786846499</v>
      </c>
      <c r="U24">
        <f>Strains!U29</f>
        <v>0.40687872208014075</v>
      </c>
      <c r="V24">
        <f>Strains!V29</f>
        <v>-90.006808784630749</v>
      </c>
      <c r="W24">
        <f>Strains!W29</f>
        <v>2.2850785167113471E-2</v>
      </c>
      <c r="X24">
        <f>Strains!X29</f>
        <v>1.2728608192560789</v>
      </c>
      <c r="Y24">
        <f>Strains!Y29</f>
        <v>9.6456244281904593E-2</v>
      </c>
      <c r="Z24">
        <f>Strains!Z29</f>
        <v>4.3133539689050648</v>
      </c>
      <c r="AA24">
        <f>Strains!AA29</f>
        <v>0.36055812578228297</v>
      </c>
      <c r="AB24" t="str">
        <f>Strains!AB29</f>
        <v>****</v>
      </c>
      <c r="AC24" t="str">
        <f>Strains!AC29</f>
        <v>****</v>
      </c>
      <c r="AD24">
        <f>Strains!AD29</f>
        <v>1.1795490698153179</v>
      </c>
      <c r="AF24">
        <f t="shared" si="0"/>
        <v>28</v>
      </c>
      <c r="AG24">
        <f t="shared" si="1"/>
        <v>40</v>
      </c>
      <c r="AH24">
        <f>VLOOKUP(J24,'Lookup table'!$C$4:$D$14,2,FALSE)</f>
        <v>3</v>
      </c>
      <c r="AI24">
        <f t="shared" ref="AI24:AI25" si="22">V24</f>
        <v>-90.006808784630749</v>
      </c>
      <c r="AJ24">
        <f t="shared" ref="AJ24:AJ25" si="23">W24</f>
        <v>2.2850785167113471E-2</v>
      </c>
      <c r="AK24">
        <f t="shared" ref="AK24:AK25" si="24">X24</f>
        <v>1.2728608192560789</v>
      </c>
      <c r="AL24">
        <f t="shared" ref="AL24:AL25" si="25">Y24</f>
        <v>9.6456244281904593E-2</v>
      </c>
      <c r="AM24">
        <f t="shared" ref="AM24:AM25" si="26">(SIN(RADIANS($AM$1/2))/SIN(RADIANS(AI24/2))-1)*1000000</f>
        <v>1436.3823245033825</v>
      </c>
    </row>
    <row r="25" spans="1:39">
      <c r="A25">
        <f>Strains!A31</f>
        <v>30</v>
      </c>
      <c r="B25">
        <f>Strains!B31</f>
        <v>42</v>
      </c>
      <c r="C25">
        <f>Strains!C31</f>
        <v>980002</v>
      </c>
      <c r="D25">
        <f>Strains!D31</f>
        <v>41536.465084837961</v>
      </c>
      <c r="E25">
        <f>Strains!E31</f>
        <v>71.87</v>
      </c>
      <c r="F25">
        <f>Strains!F31</f>
        <v>35.935000000000002</v>
      </c>
      <c r="G25">
        <f>Strains!G31</f>
        <v>-135.1</v>
      </c>
      <c r="H25">
        <f>Strains!H31</f>
        <v>-90.2</v>
      </c>
      <c r="I25">
        <f>Strains!I31</f>
        <v>4</v>
      </c>
      <c r="J25">
        <f>Strains!J31</f>
        <v>5.32</v>
      </c>
      <c r="K25">
        <f>Strains!K31</f>
        <v>-44.16</v>
      </c>
      <c r="L25">
        <f>Strains!L31</f>
        <v>24.158999999999999</v>
      </c>
      <c r="M25">
        <f>Strains!M31</f>
        <v>0</v>
      </c>
      <c r="N25" t="str">
        <f>Strains!N31</f>
        <v>OFF</v>
      </c>
      <c r="O25">
        <f>Strains!O31</f>
        <v>32</v>
      </c>
      <c r="P25">
        <f>Strains!P31</f>
        <v>350000</v>
      </c>
      <c r="Q25">
        <f>Strains!Q31</f>
        <v>1368</v>
      </c>
      <c r="R25">
        <f>Strains!R31</f>
        <v>285</v>
      </c>
      <c r="S25">
        <f>Strains!S31</f>
        <v>73</v>
      </c>
      <c r="T25">
        <f>Strains!T31</f>
        <v>6.2759064749123894</v>
      </c>
      <c r="U25">
        <f>Strains!U31</f>
        <v>0.42382777124899729</v>
      </c>
      <c r="V25">
        <f>Strains!V31</f>
        <v>-90.016655967876616</v>
      </c>
      <c r="W25">
        <f>Strains!W31</f>
        <v>2.7744891194896325E-2</v>
      </c>
      <c r="X25">
        <f>Strains!X31</f>
        <v>1.3331337443658167</v>
      </c>
      <c r="Y25">
        <f>Strains!Y31</f>
        <v>0.1302436678483411</v>
      </c>
      <c r="Z25">
        <f>Strains!Z31</f>
        <v>4.1776516541900248</v>
      </c>
      <c r="AA25">
        <f>Strains!AA31</f>
        <v>0.41023734738360296</v>
      </c>
      <c r="AB25" t="str">
        <f>Strains!AB31</f>
        <v>****</v>
      </c>
      <c r="AC25" t="str">
        <f>Strains!AC31</f>
        <v>****</v>
      </c>
      <c r="AD25">
        <f>Strains!AD31</f>
        <v>1.1768360324530003</v>
      </c>
      <c r="AF25">
        <f t="shared" si="0"/>
        <v>30</v>
      </c>
      <c r="AG25">
        <f t="shared" si="1"/>
        <v>42</v>
      </c>
      <c r="AH25">
        <f>VLOOKUP(J25,'Lookup table'!$C$4:$D$14,2,FALSE)</f>
        <v>4</v>
      </c>
      <c r="AI25">
        <f t="shared" si="22"/>
        <v>-90.016655967876616</v>
      </c>
      <c r="AJ25">
        <f t="shared" si="23"/>
        <v>2.7744891194896325E-2</v>
      </c>
      <c r="AK25">
        <f t="shared" si="24"/>
        <v>1.3331337443658167</v>
      </c>
      <c r="AL25">
        <f t="shared" si="25"/>
        <v>0.1302436678483411</v>
      </c>
      <c r="AM25">
        <f t="shared" si="26"/>
        <v>1350.3473228180242</v>
      </c>
    </row>
    <row r="26" spans="1:39">
      <c r="A26">
        <f>Strains!A33</f>
        <v>32</v>
      </c>
      <c r="B26">
        <f>Strains!B33</f>
        <v>44</v>
      </c>
      <c r="C26">
        <f>Strains!C33</f>
        <v>980002</v>
      </c>
      <c r="D26">
        <f>Strains!D33</f>
        <v>41536.481175810186</v>
      </c>
      <c r="E26">
        <f>Strains!E33</f>
        <v>71.87</v>
      </c>
      <c r="F26">
        <f>Strains!F33</f>
        <v>35.935000000000002</v>
      </c>
      <c r="G26">
        <f>Strains!G33</f>
        <v>-135.1</v>
      </c>
      <c r="H26">
        <f>Strains!H33</f>
        <v>-90.2</v>
      </c>
      <c r="I26">
        <f>Strains!I33</f>
        <v>4</v>
      </c>
      <c r="J26">
        <f>Strains!J33</f>
        <v>-7.8250000000000002</v>
      </c>
      <c r="K26">
        <f>Strains!K33</f>
        <v>-44.085000000000001</v>
      </c>
      <c r="L26">
        <f>Strains!L33</f>
        <v>24.416</v>
      </c>
      <c r="M26">
        <f>Strains!M33</f>
        <v>0</v>
      </c>
      <c r="N26" t="str">
        <f>Strains!N33</f>
        <v>OFF</v>
      </c>
      <c r="O26">
        <f>Strains!O33</f>
        <v>32</v>
      </c>
      <c r="P26">
        <f>Strains!P33</f>
        <v>350000</v>
      </c>
      <c r="Q26">
        <f>Strains!Q33</f>
        <v>1368</v>
      </c>
      <c r="R26">
        <f>Strains!R33</f>
        <v>388</v>
      </c>
      <c r="S26">
        <f>Strains!S33</f>
        <v>118</v>
      </c>
      <c r="T26">
        <f>Strains!T33</f>
        <v>6.1316588955111975</v>
      </c>
      <c r="U26">
        <f>Strains!U33</f>
        <v>0.29592553878542055</v>
      </c>
      <c r="V26">
        <f>Strains!V33</f>
        <v>-90.236755013514468</v>
      </c>
      <c r="W26">
        <f>Strains!W33</f>
        <v>1.8046775481469993E-2</v>
      </c>
      <c r="X26">
        <f>Strains!X33</f>
        <v>0.91788474759792149</v>
      </c>
      <c r="Y26">
        <f>Strains!Y33</f>
        <v>5.4297081219851592E-2</v>
      </c>
      <c r="Z26">
        <f>Strains!Z33</f>
        <v>4.1254412366137352</v>
      </c>
      <c r="AA26">
        <f>Strains!AA33</f>
        <v>0.14938592018480915</v>
      </c>
      <c r="AB26" t="str">
        <f>Strains!AB33</f>
        <v>****</v>
      </c>
      <c r="AC26" t="str">
        <f>Strains!AC33</f>
        <v>****</v>
      </c>
      <c r="AD26">
        <f>Strains!AD33</f>
        <v>1.1149408697702534</v>
      </c>
      <c r="AF26">
        <f t="shared" si="0"/>
        <v>32</v>
      </c>
      <c r="AG26">
        <f t="shared" si="1"/>
        <v>44</v>
      </c>
      <c r="AH26">
        <f>VLOOKUP(J26,'Lookup table'!$C$4:$D$14,2,FALSE)</f>
        <v>8</v>
      </c>
      <c r="AI26">
        <f t="shared" ref="AI26" si="27">V26</f>
        <v>-90.236755013514468</v>
      </c>
      <c r="AJ26">
        <f t="shared" ref="AJ26" si="28">W26</f>
        <v>1.8046775481469993E-2</v>
      </c>
      <c r="AK26">
        <f t="shared" ref="AK26" si="29">X26</f>
        <v>0.91788474759792149</v>
      </c>
      <c r="AL26">
        <f t="shared" ref="AL26" si="30">Y26</f>
        <v>5.4297081219851592E-2</v>
      </c>
      <c r="AM26">
        <f t="shared" ref="AM26" si="31">(SIN(RADIANS($AM$1/2))/SIN(RADIANS(AI26/2))-1)*1000000</f>
        <v>-566.88766513568464</v>
      </c>
    </row>
    <row r="27" spans="1:39">
      <c r="A27">
        <f>Strains!A34</f>
        <v>33</v>
      </c>
      <c r="B27">
        <f>Strains!B34</f>
        <v>45</v>
      </c>
      <c r="C27">
        <f>Strains!C34</f>
        <v>980002</v>
      </c>
      <c r="D27">
        <f>Strains!D34</f>
        <v>41536.528134143518</v>
      </c>
      <c r="E27">
        <f>Strains!E34</f>
        <v>71.87</v>
      </c>
      <c r="F27">
        <f>Strains!F34</f>
        <v>35.935000000000002</v>
      </c>
      <c r="G27">
        <f>Strains!G34</f>
        <v>-135.1</v>
      </c>
      <c r="H27">
        <f>Strains!H34</f>
        <v>-90.2</v>
      </c>
      <c r="I27">
        <f>Strains!I34</f>
        <v>8</v>
      </c>
      <c r="J27">
        <f>Strains!J34</f>
        <v>5.32</v>
      </c>
      <c r="K27">
        <f>Strains!K34</f>
        <v>-42.71</v>
      </c>
      <c r="L27">
        <f>Strains!L34</f>
        <v>24.158999999999999</v>
      </c>
      <c r="M27">
        <f>Strains!M34</f>
        <v>0</v>
      </c>
      <c r="N27" t="str">
        <f>Strains!N34</f>
        <v>OFF</v>
      </c>
      <c r="O27">
        <f>Strains!O34</f>
        <v>32</v>
      </c>
      <c r="P27">
        <f>Strains!P34</f>
        <v>450000</v>
      </c>
      <c r="Q27">
        <f>Strains!Q34</f>
        <v>1760</v>
      </c>
      <c r="R27">
        <f>Strains!R34</f>
        <v>353</v>
      </c>
      <c r="S27">
        <f>Strains!S34</f>
        <v>149</v>
      </c>
      <c r="T27">
        <f>Strains!T34</f>
        <v>3.9541214302294838</v>
      </c>
      <c r="U27">
        <f>Strains!U34</f>
        <v>0.289035519203031</v>
      </c>
      <c r="V27">
        <f>Strains!V34</f>
        <v>-90.015944528039441</v>
      </c>
      <c r="W27">
        <f>Strains!W34</f>
        <v>3.0901801966266199E-2</v>
      </c>
      <c r="X27">
        <f>Strains!X34</f>
        <v>1.2231228273038499</v>
      </c>
      <c r="Y27">
        <f>Strains!Y34</f>
        <v>0.12969204725338146</v>
      </c>
      <c r="Z27">
        <f>Strains!Z34</f>
        <v>4.9968319792412306</v>
      </c>
      <c r="AA27">
        <f>Strains!AA34</f>
        <v>0.25864586439686643</v>
      </c>
      <c r="AB27" t="str">
        <f>Strains!AB34</f>
        <v>****</v>
      </c>
      <c r="AC27" t="str">
        <f>Strains!AC34</f>
        <v>****</v>
      </c>
      <c r="AD27">
        <f>Strains!AD34</f>
        <v>1.0503080119627246</v>
      </c>
      <c r="AF27">
        <f t="shared" si="0"/>
        <v>33</v>
      </c>
      <c r="AG27">
        <f t="shared" si="1"/>
        <v>45</v>
      </c>
      <c r="AH27">
        <f>VLOOKUP(J27,'Lookup table'!$C$4:$D$14,2,FALSE)</f>
        <v>4</v>
      </c>
      <c r="AI27">
        <f t="shared" ref="AI27" si="32">V27</f>
        <v>-90.015944528039441</v>
      </c>
      <c r="AJ27">
        <f t="shared" ref="AJ27" si="33">W27</f>
        <v>3.0901801966266199E-2</v>
      </c>
      <c r="AK27">
        <f t="shared" ref="AK27" si="34">X27</f>
        <v>1.2231228273038499</v>
      </c>
      <c r="AL27">
        <f t="shared" ref="AL27" si="35">Y27</f>
        <v>0.12969204725338146</v>
      </c>
      <c r="AM27">
        <f t="shared" ref="AM27" si="36">(SIN(RADIANS($AM$1/2))/SIN(RADIANS(AI27/2))-1)*1000000</f>
        <v>1356.5624411058241</v>
      </c>
    </row>
    <row r="28" spans="1:39">
      <c r="A28">
        <f>Strains!A35</f>
        <v>34</v>
      </c>
      <c r="B28">
        <f>Strains!B35</f>
        <v>46</v>
      </c>
      <c r="C28">
        <f>Strains!C35</f>
        <v>980002</v>
      </c>
      <c r="D28">
        <f>Strains!D35</f>
        <v>41536.548612847226</v>
      </c>
      <c r="E28">
        <f>Strains!E35</f>
        <v>71.87</v>
      </c>
      <c r="F28">
        <f>Strains!F35</f>
        <v>35.935000000000002</v>
      </c>
      <c r="G28">
        <f>Strains!G35</f>
        <v>-135.1</v>
      </c>
      <c r="H28">
        <f>Strains!H35</f>
        <v>-90.2</v>
      </c>
      <c r="I28">
        <f>Strains!I35</f>
        <v>8</v>
      </c>
      <c r="J28">
        <f>Strains!J35</f>
        <v>5.32</v>
      </c>
      <c r="K28">
        <f>Strains!K35</f>
        <v>-43.21</v>
      </c>
      <c r="L28">
        <f>Strains!L35</f>
        <v>24.158999999999999</v>
      </c>
      <c r="M28">
        <f>Strains!M35</f>
        <v>0</v>
      </c>
      <c r="N28" t="str">
        <f>Strains!N35</f>
        <v>OFF</v>
      </c>
      <c r="O28">
        <f>Strains!O35</f>
        <v>32</v>
      </c>
      <c r="P28">
        <f>Strains!P35</f>
        <v>450000</v>
      </c>
      <c r="Q28">
        <f>Strains!Q35</f>
        <v>1764</v>
      </c>
      <c r="R28">
        <f>Strains!R35</f>
        <v>337</v>
      </c>
      <c r="S28">
        <f>Strains!S35</f>
        <v>119</v>
      </c>
      <c r="T28">
        <f>Strains!T35</f>
        <v>3.7586881599360495</v>
      </c>
      <c r="U28">
        <f>Strains!U35</f>
        <v>0.23986673541908646</v>
      </c>
      <c r="V28">
        <f>Strains!V35</f>
        <v>-90.057551323470747</v>
      </c>
      <c r="W28">
        <f>Strains!W35</f>
        <v>2.70229307566438E-2</v>
      </c>
      <c r="X28">
        <f>Strains!X35</f>
        <v>1.0965555395678952</v>
      </c>
      <c r="Y28">
        <f>Strains!Y35</f>
        <v>9.8197758560597606E-2</v>
      </c>
      <c r="Z28">
        <f>Strains!Z35</f>
        <v>4.696202103684656</v>
      </c>
      <c r="AA28">
        <f>Strains!AA35</f>
        <v>0.18240190554801089</v>
      </c>
      <c r="AB28" t="str">
        <f>Strains!AB35</f>
        <v>****</v>
      </c>
      <c r="AC28" t="str">
        <f>Strains!AC35</f>
        <v>****</v>
      </c>
      <c r="AD28">
        <f>Strains!AD35</f>
        <v>1.0039301684543882</v>
      </c>
      <c r="AF28">
        <f t="shared" si="0"/>
        <v>34</v>
      </c>
      <c r="AG28">
        <f t="shared" si="1"/>
        <v>46</v>
      </c>
      <c r="AH28">
        <f>VLOOKUP(J28,'Lookup table'!$C$4:$D$14,2,FALSE)</f>
        <v>4</v>
      </c>
      <c r="AI28">
        <f t="shared" ref="AI28" si="37">V28</f>
        <v>-90.057551323470747</v>
      </c>
      <c r="AJ28">
        <f t="shared" ref="AJ28" si="38">W28</f>
        <v>2.70229307566438E-2</v>
      </c>
      <c r="AK28">
        <f t="shared" ref="AK28" si="39">X28</f>
        <v>1.0965555395678952</v>
      </c>
      <c r="AL28">
        <f t="shared" ref="AL28" si="40">Y28</f>
        <v>9.8197758560597606E-2</v>
      </c>
      <c r="AM28">
        <f t="shared" ref="AM28" si="41">(SIN(RADIANS($AM$1/2))/SIN(RADIANS(AI28/2))-1)*1000000</f>
        <v>993.28112494756488</v>
      </c>
    </row>
    <row r="29" spans="1:39">
      <c r="A29">
        <f>Strains!A36</f>
        <v>35</v>
      </c>
      <c r="B29">
        <f>Strains!B36</f>
        <v>47</v>
      </c>
      <c r="C29">
        <f>Strains!C36</f>
        <v>980002</v>
      </c>
      <c r="D29">
        <f>Strains!D36</f>
        <v>41536.569165162036</v>
      </c>
      <c r="E29">
        <f>Strains!E36</f>
        <v>71.87</v>
      </c>
      <c r="F29">
        <f>Strains!F36</f>
        <v>35.935000000000002</v>
      </c>
      <c r="G29">
        <f>Strains!G36</f>
        <v>-135.1</v>
      </c>
      <c r="H29">
        <f>Strains!H36</f>
        <v>-90.2</v>
      </c>
      <c r="I29">
        <f>Strains!I36</f>
        <v>8</v>
      </c>
      <c r="J29">
        <f>Strains!J36</f>
        <v>5.32</v>
      </c>
      <c r="K29">
        <f>Strains!K36</f>
        <v>-44.76</v>
      </c>
      <c r="L29">
        <f>Strains!L36</f>
        <v>24.158999999999999</v>
      </c>
      <c r="M29">
        <f>Strains!M36</f>
        <v>0</v>
      </c>
      <c r="N29" t="str">
        <f>Strains!N36</f>
        <v>OFF</v>
      </c>
      <c r="O29">
        <f>Strains!O36</f>
        <v>32</v>
      </c>
      <c r="P29">
        <f>Strains!P36</f>
        <v>400000</v>
      </c>
      <c r="Q29">
        <f>Strains!Q36</f>
        <v>1561</v>
      </c>
      <c r="R29">
        <f>Strains!R36</f>
        <v>412</v>
      </c>
      <c r="S29">
        <f>Strains!S36</f>
        <v>109</v>
      </c>
      <c r="T29">
        <f>Strains!T36</f>
        <v>6.3037426962897669</v>
      </c>
      <c r="U29">
        <f>Strains!U36</f>
        <v>0.28290587169283576</v>
      </c>
      <c r="V29">
        <f>Strains!V36</f>
        <v>-90.063945586319605</v>
      </c>
      <c r="W29">
        <f>Strains!W36</f>
        <v>1.7937127924386946E-2</v>
      </c>
      <c r="X29">
        <f>Strains!X36</f>
        <v>0.98292908230760789</v>
      </c>
      <c r="Y29">
        <f>Strains!Y36</f>
        <v>5.6222572795532666E-2</v>
      </c>
      <c r="Z29">
        <f>Strains!Z36</f>
        <v>4.011091734616949</v>
      </c>
      <c r="AA29">
        <f>Strains!AA36</f>
        <v>0.16206035108767505</v>
      </c>
      <c r="AB29" t="str">
        <f>Strains!AB36</f>
        <v>****</v>
      </c>
      <c r="AC29" t="str">
        <f>Strains!AC36</f>
        <v>****</v>
      </c>
      <c r="AD29">
        <f>Strains!AD36</f>
        <v>1.1316789761019157</v>
      </c>
      <c r="AF29">
        <f t="shared" ref="AF29" si="42">A29</f>
        <v>35</v>
      </c>
      <c r="AG29">
        <f t="shared" ref="AG29" si="43">B29</f>
        <v>47</v>
      </c>
      <c r="AH29">
        <f>VLOOKUP(J29,'Lookup table'!$C$4:$D$14,2,FALSE)</f>
        <v>4</v>
      </c>
      <c r="AI29">
        <f t="shared" ref="AI29" si="44">V29</f>
        <v>-90.063945586319605</v>
      </c>
      <c r="AJ29">
        <f t="shared" ref="AJ29" si="45">W29</f>
        <v>1.7937127924386946E-2</v>
      </c>
      <c r="AK29">
        <f t="shared" ref="AK29" si="46">X29</f>
        <v>0.98292908230760789</v>
      </c>
      <c r="AL29">
        <f t="shared" ref="AL29" si="47">Y29</f>
        <v>5.6222572795532666E-2</v>
      </c>
      <c r="AM29">
        <f t="shared" ref="AM29" si="48">(SIN(RADIANS($AM$1/2))/SIN(RADIANS(AI29/2))-1)*1000000</f>
        <v>937.48597488207963</v>
      </c>
    </row>
    <row r="55" spans="11:14">
      <c r="K55" t="s">
        <v>139</v>
      </c>
      <c r="L55" t="s">
        <v>138</v>
      </c>
      <c r="M55" t="s">
        <v>174</v>
      </c>
      <c r="N55" t="s">
        <v>175</v>
      </c>
    </row>
    <row r="56" spans="11:14">
      <c r="K56">
        <v>15.145</v>
      </c>
      <c r="L56">
        <v>1</v>
      </c>
      <c r="M56">
        <v>44.28479817534221</v>
      </c>
      <c r="N56">
        <v>24.445895662914801</v>
      </c>
    </row>
    <row r="57" spans="11:14">
      <c r="K57">
        <v>11.85</v>
      </c>
      <c r="L57">
        <v>2</v>
      </c>
      <c r="M57">
        <v>44.304768215519658</v>
      </c>
      <c r="N57">
        <v>24.386242057254545</v>
      </c>
    </row>
    <row r="58" spans="11:14">
      <c r="K58">
        <v>8.6</v>
      </c>
      <c r="L58">
        <v>3</v>
      </c>
      <c r="M58">
        <v>44.56398391220776</v>
      </c>
      <c r="N58">
        <v>24.352519212589723</v>
      </c>
    </row>
    <row r="59" spans="11:14">
      <c r="K59">
        <v>5.32</v>
      </c>
      <c r="L59">
        <v>4</v>
      </c>
      <c r="M59">
        <v>45.210300583858313</v>
      </c>
      <c r="N59">
        <v>24.159374761883242</v>
      </c>
    </row>
    <row r="60" spans="11:14">
      <c r="K60">
        <v>2.085</v>
      </c>
      <c r="L60">
        <v>5</v>
      </c>
      <c r="M60">
        <v>45.619517083878058</v>
      </c>
      <c r="N60">
        <v>24.549741542878859</v>
      </c>
    </row>
    <row r="61" spans="11:14">
      <c r="K61">
        <v>-1.25</v>
      </c>
      <c r="L61">
        <v>6</v>
      </c>
      <c r="M61">
        <v>45.738365765506082</v>
      </c>
      <c r="N61">
        <v>24.576479506470218</v>
      </c>
    </row>
    <row r="62" spans="11:14">
      <c r="K62">
        <v>-4.5599999999999996</v>
      </c>
      <c r="L62">
        <v>7</v>
      </c>
      <c r="M62">
        <v>45.607955103958304</v>
      </c>
      <c r="N62">
        <v>24.724044823945629</v>
      </c>
    </row>
    <row r="63" spans="11:14">
      <c r="K63">
        <v>-7.8250000000000002</v>
      </c>
      <c r="L63">
        <v>8</v>
      </c>
      <c r="M63">
        <v>45.13542045629282</v>
      </c>
      <c r="N63">
        <v>24.415598796803085</v>
      </c>
    </row>
    <row r="64" spans="11:14">
      <c r="K64">
        <v>-11.074999999999999</v>
      </c>
      <c r="L64">
        <v>9</v>
      </c>
      <c r="M64">
        <v>45.523073139641831</v>
      </c>
      <c r="N64">
        <v>24.430757819598643</v>
      </c>
    </row>
    <row r="65" spans="11:14">
      <c r="K65">
        <v>-14.37</v>
      </c>
      <c r="L65">
        <v>10</v>
      </c>
      <c r="M65">
        <v>45.815059701702076</v>
      </c>
      <c r="N65">
        <v>24.393007320280525</v>
      </c>
    </row>
    <row r="66" spans="11:14">
      <c r="K66">
        <v>-40.445</v>
      </c>
      <c r="L66">
        <v>11</v>
      </c>
      <c r="M66">
        <v>48.678647360626123</v>
      </c>
      <c r="N66">
        <v>24.306424314665481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C3:D14"/>
  <sheetViews>
    <sheetView workbookViewId="0">
      <selection activeCell="C3" sqref="C3:C14"/>
    </sheetView>
  </sheetViews>
  <sheetFormatPr defaultRowHeight="15"/>
  <sheetData>
    <row r="3" spans="3:4">
      <c r="C3" t="s">
        <v>139</v>
      </c>
      <c r="D3" t="s">
        <v>138</v>
      </c>
    </row>
    <row r="4" spans="3:4">
      <c r="C4">
        <f>Strains!J2</f>
        <v>15.145</v>
      </c>
      <c r="D4">
        <v>1</v>
      </c>
    </row>
    <row r="5" spans="3:4">
      <c r="C5">
        <f>Strains!J3</f>
        <v>11.85</v>
      </c>
      <c r="D5">
        <v>2</v>
      </c>
    </row>
    <row r="6" spans="3:4">
      <c r="C6">
        <f>Strains!J4</f>
        <v>8.6</v>
      </c>
      <c r="D6">
        <v>3</v>
      </c>
    </row>
    <row r="7" spans="3:4">
      <c r="C7">
        <f>Strains!J5</f>
        <v>5.32</v>
      </c>
      <c r="D7">
        <v>4</v>
      </c>
    </row>
    <row r="8" spans="3:4">
      <c r="C8">
        <f>Strains!J7</f>
        <v>2.085</v>
      </c>
      <c r="D8">
        <v>5</v>
      </c>
    </row>
    <row r="9" spans="3:4">
      <c r="C9">
        <f>Strains!J8</f>
        <v>-1.25</v>
      </c>
      <c r="D9">
        <v>6</v>
      </c>
    </row>
    <row r="10" spans="3:4">
      <c r="C10">
        <f>Strains!J9</f>
        <v>-4.5599999999999996</v>
      </c>
      <c r="D10">
        <v>7</v>
      </c>
    </row>
    <row r="11" spans="3:4">
      <c r="C11">
        <f>Strains!J10</f>
        <v>-7.8250000000000002</v>
      </c>
      <c r="D11">
        <v>8</v>
      </c>
    </row>
    <row r="12" spans="3:4">
      <c r="C12">
        <f>Strains!J11</f>
        <v>-11.074999999999999</v>
      </c>
      <c r="D12">
        <v>9</v>
      </c>
    </row>
    <row r="13" spans="3:4">
      <c r="C13">
        <f>Strains!J12</f>
        <v>-14.37</v>
      </c>
      <c r="D13">
        <v>10</v>
      </c>
    </row>
    <row r="14" spans="3:4">
      <c r="C14">
        <f>Strains!J14</f>
        <v>-40.445</v>
      </c>
      <c r="D14">
        <v>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Navigation</vt:lpstr>
      <vt:lpstr>Strains</vt:lpstr>
      <vt:lpstr>980002</vt:lpstr>
      <vt:lpstr>Work</vt:lpstr>
      <vt:lpstr>Lookup table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Michael Gharghouri</cp:lastModifiedBy>
  <dcterms:created xsi:type="dcterms:W3CDTF">2013-09-19T13:11:14Z</dcterms:created>
  <dcterms:modified xsi:type="dcterms:W3CDTF">2013-09-19T19:14:43Z</dcterms:modified>
</cp:coreProperties>
</file>